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617"/>
  <workbookPr hidePivotFieldList="1" defaultThemeVersion="166925"/>
  <mc:AlternateContent xmlns:mc="http://schemas.openxmlformats.org/markup-compatibility/2006">
    <mc:Choice Requires="x15">
      <x15ac:absPath xmlns:x15ac="http://schemas.microsoft.com/office/spreadsheetml/2010/11/ac" url="D:\Rama judicial\1. SEGUIMIENTO\1. CONTENCIOSO-ADMINISTRATIVO\CALIDAD 2021\2. MATRIZ DE RIESGO\1.MATRIZ\"/>
    </mc:Choice>
  </mc:AlternateContent>
  <xr:revisionPtr revIDLastSave="0" documentId="13_ncr:1_{0E91E031-A1D2-42B6-B98B-BB87B10E61A8}" xr6:coauthVersionLast="47" xr6:coauthVersionMax="47" xr10:uidLastSave="{00000000-0000-0000-0000-000000000000}"/>
  <bookViews>
    <workbookView xWindow="-108" yWindow="-108" windowWidth="23256" windowHeight="12576" firstSheet="4" activeTab="4" xr2:uid="{3E3DCF31-E9A4-4BF8-A2F1-A5D8E6F10397}"/>
  </bookViews>
  <sheets>
    <sheet name="Presentacion " sheetId="10" r:id="rId1"/>
    <sheet name="Análisis de Contexto " sheetId="12" r:id="rId2"/>
    <sheet name="Estrategias" sheetId="11" r:id="rId3"/>
    <sheet name="Instructivo" sheetId="20" r:id="rId4"/>
    <sheet name="Mapa Final" sheetId="1" r:id="rId5"/>
    <sheet name="Clasificación Riesgo" sheetId="4" r:id="rId6"/>
    <sheet name="Tabla probabilidad" sheetId="5" r:id="rId7"/>
    <sheet name="Tabla Impacto " sheetId="21" r:id="rId8"/>
    <sheet name="Hoja1" sheetId="13" state="hidden" r:id="rId9"/>
    <sheet name="LISTA" sheetId="2" state="hidden" r:id="rId10"/>
    <sheet name="Tabla Valoración de Controles" sheetId="7" r:id="rId11"/>
    <sheet name="Matriz de Calor" sheetId="15" r:id="rId12"/>
    <sheet name="Seguimiento 1 Trimestre" sheetId="16" r:id="rId13"/>
    <sheet name="Seguimiento 2 Trimestre" sheetId="22" r:id="rId14"/>
    <sheet name="Seguimiento 3 Trimestre" sheetId="23" r:id="rId15"/>
    <sheet name="Seguimiento 4 Trimestre" sheetId="24" r:id="rId16"/>
  </sheets>
  <externalReferences>
    <externalReference r:id="rId17"/>
    <externalReference r:id="rId18"/>
  </externalReferences>
  <definedNames>
    <definedName name="Data">'[1]Tabla de Valoración'!$I$2:$L$5</definedName>
    <definedName name="Diseño">'[1]Tabla de Valoración'!$I$2:$I$5</definedName>
    <definedName name="Ejecución">'[1]Tabla de Valoración'!$I$2:$L$2</definedName>
    <definedName name="Posibilidad">[2]Hoja2!$H$3:$H$7</definedName>
  </definedNames>
  <calcPr calcId="191028"/>
  <pivotCaches>
    <pivotCache cacheId="4710" r:id="rId1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55" i="24" l="1"/>
  <c r="G55" i="24"/>
  <c r="F55" i="24"/>
  <c r="E55" i="24"/>
  <c r="D55" i="24"/>
  <c r="C55" i="24"/>
  <c r="B55" i="24"/>
  <c r="A55" i="24"/>
  <c r="N50" i="24"/>
  <c r="G50" i="24"/>
  <c r="F50" i="24"/>
  <c r="E50" i="24"/>
  <c r="D50" i="24"/>
  <c r="C50" i="24"/>
  <c r="B50" i="24"/>
  <c r="A50" i="24"/>
  <c r="N45" i="24"/>
  <c r="G45" i="24"/>
  <c r="F45" i="24"/>
  <c r="E45" i="24"/>
  <c r="D45" i="24"/>
  <c r="C45" i="24"/>
  <c r="B45" i="24"/>
  <c r="A45" i="24"/>
  <c r="N40" i="24"/>
  <c r="G40" i="24"/>
  <c r="F40" i="24"/>
  <c r="E40" i="24"/>
  <c r="D40" i="24"/>
  <c r="C40" i="24"/>
  <c r="B40" i="24"/>
  <c r="A40" i="24"/>
  <c r="N35" i="24"/>
  <c r="G35" i="24"/>
  <c r="F35" i="24"/>
  <c r="E35" i="24"/>
  <c r="D35" i="24"/>
  <c r="C35" i="24"/>
  <c r="B35" i="24"/>
  <c r="A35" i="24"/>
  <c r="N30" i="24"/>
  <c r="G30" i="24"/>
  <c r="F30" i="24"/>
  <c r="E30" i="24"/>
  <c r="D30" i="24"/>
  <c r="C30" i="24"/>
  <c r="B30" i="24"/>
  <c r="A30" i="24"/>
  <c r="N25" i="24"/>
  <c r="G25" i="24"/>
  <c r="F25" i="24"/>
  <c r="E25" i="24"/>
  <c r="D25" i="24"/>
  <c r="C25" i="24"/>
  <c r="B25" i="24"/>
  <c r="A25" i="24"/>
  <c r="N20" i="24"/>
  <c r="G20" i="24"/>
  <c r="F20" i="24"/>
  <c r="E20" i="24"/>
  <c r="D20" i="24"/>
  <c r="C20" i="24"/>
  <c r="B20" i="24"/>
  <c r="A20" i="24"/>
  <c r="N15" i="24"/>
  <c r="G15" i="24"/>
  <c r="F15" i="24"/>
  <c r="E15" i="24"/>
  <c r="D15" i="24"/>
  <c r="C15" i="24"/>
  <c r="B15" i="24"/>
  <c r="A15" i="24"/>
  <c r="N10" i="24"/>
  <c r="G10" i="24"/>
  <c r="F10" i="24"/>
  <c r="E10" i="24"/>
  <c r="D10" i="24"/>
  <c r="C10" i="24"/>
  <c r="B10" i="24"/>
  <c r="A10" i="24"/>
  <c r="D6" i="24"/>
  <c r="D5" i="24"/>
  <c r="D4" i="24"/>
  <c r="N55" i="23"/>
  <c r="G55" i="23"/>
  <c r="F55" i="23"/>
  <c r="E55" i="23"/>
  <c r="D55" i="23"/>
  <c r="C55" i="23"/>
  <c r="B55" i="23"/>
  <c r="A55" i="23"/>
  <c r="N50" i="23"/>
  <c r="G50" i="23"/>
  <c r="F50" i="23"/>
  <c r="E50" i="23"/>
  <c r="D50" i="23"/>
  <c r="C50" i="23"/>
  <c r="B50" i="23"/>
  <c r="A50" i="23"/>
  <c r="N45" i="23"/>
  <c r="G45" i="23"/>
  <c r="F45" i="23"/>
  <c r="E45" i="23"/>
  <c r="D45" i="23"/>
  <c r="C45" i="23"/>
  <c r="B45" i="23"/>
  <c r="A45" i="23"/>
  <c r="N40" i="23"/>
  <c r="G40" i="23"/>
  <c r="F40" i="23"/>
  <c r="E40" i="23"/>
  <c r="D40" i="23"/>
  <c r="C40" i="23"/>
  <c r="B40" i="23"/>
  <c r="A40" i="23"/>
  <c r="N35" i="23"/>
  <c r="G35" i="23"/>
  <c r="F35" i="23"/>
  <c r="E35" i="23"/>
  <c r="D35" i="23"/>
  <c r="C35" i="23"/>
  <c r="B35" i="23"/>
  <c r="A35" i="23"/>
  <c r="N30" i="23"/>
  <c r="G30" i="23"/>
  <c r="F30" i="23"/>
  <c r="E30" i="23"/>
  <c r="D30" i="23"/>
  <c r="C30" i="23"/>
  <c r="B30" i="23"/>
  <c r="A30" i="23"/>
  <c r="N25" i="23"/>
  <c r="G25" i="23"/>
  <c r="F25" i="23"/>
  <c r="E25" i="23"/>
  <c r="D25" i="23"/>
  <c r="C25" i="23"/>
  <c r="B25" i="23"/>
  <c r="A25" i="23"/>
  <c r="N20" i="23"/>
  <c r="G20" i="23"/>
  <c r="F20" i="23"/>
  <c r="E20" i="23"/>
  <c r="D20" i="23"/>
  <c r="C20" i="23"/>
  <c r="B20" i="23"/>
  <c r="A20" i="23"/>
  <c r="N15" i="23"/>
  <c r="G15" i="23"/>
  <c r="F15" i="23"/>
  <c r="E15" i="23"/>
  <c r="D15" i="23"/>
  <c r="C15" i="23"/>
  <c r="B15" i="23"/>
  <c r="A15" i="23"/>
  <c r="N10" i="23"/>
  <c r="G10" i="23"/>
  <c r="F10" i="23"/>
  <c r="E10" i="23"/>
  <c r="D10" i="23"/>
  <c r="C10" i="23"/>
  <c r="B10" i="23"/>
  <c r="A10" i="23"/>
  <c r="D6" i="23"/>
  <c r="D5" i="23"/>
  <c r="D4" i="23"/>
  <c r="N55" i="22"/>
  <c r="G55" i="22"/>
  <c r="F55" i="22"/>
  <c r="E55" i="22"/>
  <c r="D55" i="22"/>
  <c r="C55" i="22"/>
  <c r="B55" i="22"/>
  <c r="A55" i="22"/>
  <c r="N50" i="22"/>
  <c r="G50" i="22"/>
  <c r="F50" i="22"/>
  <c r="E50" i="22"/>
  <c r="D50" i="22"/>
  <c r="C50" i="22"/>
  <c r="B50" i="22"/>
  <c r="A50" i="22"/>
  <c r="N45" i="22"/>
  <c r="G45" i="22"/>
  <c r="F45" i="22"/>
  <c r="E45" i="22"/>
  <c r="D45" i="22"/>
  <c r="C45" i="22"/>
  <c r="B45" i="22"/>
  <c r="A45" i="22"/>
  <c r="N40" i="22"/>
  <c r="G40" i="22"/>
  <c r="F40" i="22"/>
  <c r="E40" i="22"/>
  <c r="D40" i="22"/>
  <c r="C40" i="22"/>
  <c r="B40" i="22"/>
  <c r="A40" i="22"/>
  <c r="N35" i="22"/>
  <c r="G35" i="22"/>
  <c r="F35" i="22"/>
  <c r="E35" i="22"/>
  <c r="D35" i="22"/>
  <c r="C35" i="22"/>
  <c r="B35" i="22"/>
  <c r="A35" i="22"/>
  <c r="N30" i="22"/>
  <c r="G30" i="22"/>
  <c r="F30" i="22"/>
  <c r="E30" i="22"/>
  <c r="D30" i="22"/>
  <c r="C30" i="22"/>
  <c r="B30" i="22"/>
  <c r="A30" i="22"/>
  <c r="N25" i="22"/>
  <c r="G25" i="22"/>
  <c r="F25" i="22"/>
  <c r="E25" i="22"/>
  <c r="D25" i="22"/>
  <c r="C25" i="22"/>
  <c r="B25" i="22"/>
  <c r="A25" i="22"/>
  <c r="N20" i="22"/>
  <c r="G20" i="22"/>
  <c r="F20" i="22"/>
  <c r="E20" i="22"/>
  <c r="D20" i="22"/>
  <c r="C20" i="22"/>
  <c r="B20" i="22"/>
  <c r="A20" i="22"/>
  <c r="N15" i="22"/>
  <c r="G15" i="22"/>
  <c r="F15" i="22"/>
  <c r="E15" i="22"/>
  <c r="D15" i="22"/>
  <c r="C15" i="22"/>
  <c r="B15" i="22"/>
  <c r="A15" i="22"/>
  <c r="N10" i="22"/>
  <c r="G10" i="22"/>
  <c r="F10" i="22"/>
  <c r="E10" i="22"/>
  <c r="D10" i="22"/>
  <c r="C10" i="22"/>
  <c r="B10" i="22"/>
  <c r="A10" i="22"/>
  <c r="D6" i="22"/>
  <c r="D5" i="22"/>
  <c r="D4" i="22"/>
  <c r="B55" i="16"/>
  <c r="B50" i="16"/>
  <c r="B45" i="16"/>
  <c r="B40" i="16"/>
  <c r="B35" i="16"/>
  <c r="B30" i="16"/>
  <c r="B25" i="16"/>
  <c r="B20" i="16"/>
  <c r="B15" i="16"/>
  <c r="B10" i="16"/>
  <c r="M55" i="1" l="1"/>
  <c r="L55" i="1"/>
  <c r="M50" i="1"/>
  <c r="L50" i="1"/>
  <c r="M45" i="1"/>
  <c r="L45" i="1"/>
  <c r="M40" i="1"/>
  <c r="L40" i="1"/>
  <c r="M35" i="1"/>
  <c r="L35" i="1"/>
  <c r="M30" i="1"/>
  <c r="L30" i="1"/>
  <c r="M25" i="1"/>
  <c r="L25" i="1"/>
  <c r="M20" i="1"/>
  <c r="L20" i="1"/>
  <c r="M15" i="1"/>
  <c r="L15" i="1"/>
  <c r="I15" i="23" l="1"/>
  <c r="I15" i="24"/>
  <c r="I15" i="22"/>
  <c r="I20" i="24"/>
  <c r="I20" i="23"/>
  <c r="I20" i="22"/>
  <c r="I25" i="24"/>
  <c r="I25" i="23"/>
  <c r="I25" i="22"/>
  <c r="I30" i="23"/>
  <c r="I30" i="24"/>
  <c r="I30" i="22"/>
  <c r="I35" i="23"/>
  <c r="I35" i="24"/>
  <c r="I35" i="22"/>
  <c r="I40" i="24"/>
  <c r="I40" i="23"/>
  <c r="I40" i="22"/>
  <c r="I45" i="22"/>
  <c r="I45" i="24"/>
  <c r="I45" i="23"/>
  <c r="I55" i="24"/>
  <c r="I55" i="22"/>
  <c r="I55" i="23"/>
  <c r="I50" i="23"/>
  <c r="I50" i="22"/>
  <c r="I50" i="24"/>
  <c r="M10" i="1"/>
  <c r="L10" i="1"/>
  <c r="I10" i="24" l="1"/>
  <c r="I10" i="22"/>
  <c r="I10" i="23"/>
  <c r="B249" i="21" a="1"/>
  <c r="B249" i="21" s="1"/>
  <c r="G238" i="21" s="1"/>
  <c r="N25" i="16" l="1"/>
  <c r="G25" i="16"/>
  <c r="F25" i="16"/>
  <c r="E25" i="16"/>
  <c r="D25" i="16"/>
  <c r="C25" i="16"/>
  <c r="A25" i="16"/>
  <c r="N55" i="16"/>
  <c r="G55" i="16"/>
  <c r="F55" i="16"/>
  <c r="E55" i="16"/>
  <c r="D55" i="16"/>
  <c r="C55" i="16"/>
  <c r="A55" i="16"/>
  <c r="N50" i="16"/>
  <c r="G50" i="16"/>
  <c r="F50" i="16"/>
  <c r="E50" i="16"/>
  <c r="D50" i="16"/>
  <c r="C50" i="16"/>
  <c r="A50" i="16"/>
  <c r="N45" i="16"/>
  <c r="G45" i="16"/>
  <c r="F45" i="16"/>
  <c r="E45" i="16"/>
  <c r="D45" i="16"/>
  <c r="C45" i="16"/>
  <c r="A45" i="16"/>
  <c r="N40" i="16"/>
  <c r="G40" i="16"/>
  <c r="F40" i="16"/>
  <c r="E40" i="16"/>
  <c r="D40" i="16"/>
  <c r="C40" i="16"/>
  <c r="A40" i="16"/>
  <c r="N35" i="16"/>
  <c r="G35" i="16"/>
  <c r="F35" i="16"/>
  <c r="E35" i="16"/>
  <c r="D35" i="16"/>
  <c r="C35" i="16"/>
  <c r="A35" i="16"/>
  <c r="N30" i="16"/>
  <c r="G30" i="16"/>
  <c r="F30" i="16"/>
  <c r="E30" i="16"/>
  <c r="D30" i="16"/>
  <c r="C30" i="16"/>
  <c r="A30" i="16"/>
  <c r="N20" i="16"/>
  <c r="G20" i="16"/>
  <c r="F20" i="16"/>
  <c r="E20" i="16"/>
  <c r="D20" i="16"/>
  <c r="C20" i="16"/>
  <c r="A20" i="16"/>
  <c r="N15" i="16"/>
  <c r="G15" i="16"/>
  <c r="F15" i="16"/>
  <c r="E15" i="16"/>
  <c r="D15" i="16"/>
  <c r="C15" i="16"/>
  <c r="A15" i="16"/>
  <c r="D6" i="16"/>
  <c r="D5" i="16"/>
  <c r="D4" i="16"/>
  <c r="N10" i="16"/>
  <c r="G10" i="16"/>
  <c r="F10" i="16"/>
  <c r="E10" i="16"/>
  <c r="D10" i="16"/>
  <c r="C10" i="16"/>
  <c r="A10" i="16"/>
  <c r="T39" i="1"/>
  <c r="Q39" i="1"/>
  <c r="T38" i="1"/>
  <c r="Q38" i="1"/>
  <c r="T37" i="1"/>
  <c r="Q37" i="1"/>
  <c r="T36" i="1"/>
  <c r="Q36" i="1"/>
  <c r="T35" i="1"/>
  <c r="Q35" i="1"/>
  <c r="J35" i="1"/>
  <c r="I35" i="1"/>
  <c r="T34" i="1"/>
  <c r="Q34" i="1"/>
  <c r="T33" i="1"/>
  <c r="Q33" i="1"/>
  <c r="T32" i="1"/>
  <c r="Q32" i="1"/>
  <c r="T31" i="1"/>
  <c r="Q31" i="1"/>
  <c r="T30" i="1"/>
  <c r="Q30" i="1"/>
  <c r="AD30" i="1" s="1"/>
  <c r="J30" i="1"/>
  <c r="I30" i="1"/>
  <c r="X35" i="1" l="1"/>
  <c r="X33" i="1"/>
  <c r="Z31" i="1"/>
  <c r="AD33" i="1"/>
  <c r="AC33" i="1" s="1"/>
  <c r="N35" i="1"/>
  <c r="J35" i="16" s="1"/>
  <c r="H35" i="22"/>
  <c r="H35" i="23"/>
  <c r="H35" i="24"/>
  <c r="H30" i="22"/>
  <c r="H30" i="24"/>
  <c r="H30" i="23"/>
  <c r="X38" i="1"/>
  <c r="H35" i="16"/>
  <c r="AD31" i="1"/>
  <c r="AC31" i="1" s="1"/>
  <c r="X30" i="1"/>
  <c r="AD39" i="1"/>
  <c r="AC39" i="1" s="1"/>
  <c r="I35" i="16"/>
  <c r="N30" i="1"/>
  <c r="AD32" i="1"/>
  <c r="AC32" i="1" s="1"/>
  <c r="H30" i="16"/>
  <c r="I30" i="16"/>
  <c r="X36" i="1"/>
  <c r="Z33" i="1"/>
  <c r="Y33" i="1" s="1"/>
  <c r="Z32" i="1"/>
  <c r="Y32" i="1" s="1"/>
  <c r="X37" i="1"/>
  <c r="X32" i="1"/>
  <c r="Z35" i="1"/>
  <c r="X31" i="1"/>
  <c r="Z39" i="1"/>
  <c r="Y39" i="1" s="1"/>
  <c r="Z30" i="1"/>
  <c r="Y30" i="1" s="1"/>
  <c r="Z36" i="1"/>
  <c r="Y36" i="1" s="1"/>
  <c r="AD36" i="1"/>
  <c r="AC36" i="1" s="1"/>
  <c r="AD34" i="1"/>
  <c r="AC34" i="1" s="1"/>
  <c r="Z34" i="1"/>
  <c r="Y34" i="1" s="1"/>
  <c r="AD35" i="1"/>
  <c r="AC35" i="1" s="1"/>
  <c r="Z37" i="1"/>
  <c r="Y37" i="1" s="1"/>
  <c r="Y31" i="1"/>
  <c r="Z38" i="1"/>
  <c r="Y38" i="1" s="1"/>
  <c r="AD38" i="1"/>
  <c r="AC38" i="1" s="1"/>
  <c r="AD37" i="1"/>
  <c r="AC37" i="1" s="1"/>
  <c r="X39" i="1"/>
  <c r="X34" i="1"/>
  <c r="AC30" i="1"/>
  <c r="J35" i="23" l="1"/>
  <c r="J35" i="24"/>
  <c r="J35" i="22"/>
  <c r="J30" i="23"/>
  <c r="J30" i="22"/>
  <c r="J30" i="24"/>
  <c r="AB35" i="1"/>
  <c r="AA35" i="1" s="1"/>
  <c r="J30" i="16"/>
  <c r="AB30" i="1"/>
  <c r="AA30" i="1" s="1"/>
  <c r="Y35" i="1"/>
  <c r="AF35" i="1"/>
  <c r="AE35" i="1" s="1"/>
  <c r="AF30" i="1"/>
  <c r="AE30" i="1" s="1"/>
  <c r="L30" i="24" l="1"/>
  <c r="L30" i="22"/>
  <c r="L30" i="23"/>
  <c r="L35" i="24"/>
  <c r="L35" i="22"/>
  <c r="L35" i="23"/>
  <c r="K30" i="22"/>
  <c r="K30" i="24"/>
  <c r="K30" i="23"/>
  <c r="K35" i="23"/>
  <c r="K35" i="22"/>
  <c r="K35" i="24"/>
  <c r="AG35" i="1"/>
  <c r="L35" i="16"/>
  <c r="K30" i="16"/>
  <c r="AG30" i="1"/>
  <c r="L30" i="16"/>
  <c r="K35" i="16"/>
  <c r="T25" i="1"/>
  <c r="T26" i="1"/>
  <c r="T27" i="1"/>
  <c r="T28" i="1"/>
  <c r="T29" i="1"/>
  <c r="Q25" i="1"/>
  <c r="Q26" i="1"/>
  <c r="Q27" i="1"/>
  <c r="Q28" i="1"/>
  <c r="AD28" i="1" s="1"/>
  <c r="AC28" i="1" s="1"/>
  <c r="Q29" i="1"/>
  <c r="AD29" i="1" s="1"/>
  <c r="AC29" i="1" s="1"/>
  <c r="J25" i="1"/>
  <c r="I25" i="1"/>
  <c r="T59" i="1"/>
  <c r="Q59" i="1"/>
  <c r="T58" i="1"/>
  <c r="Q58" i="1"/>
  <c r="T57" i="1"/>
  <c r="Q57" i="1"/>
  <c r="T56" i="1"/>
  <c r="Q56" i="1"/>
  <c r="T55" i="1"/>
  <c r="Q55" i="1"/>
  <c r="J55" i="1"/>
  <c r="I55" i="1"/>
  <c r="H55" i="24" l="1"/>
  <c r="H55" i="23"/>
  <c r="H55" i="22"/>
  <c r="M35" i="22"/>
  <c r="M35" i="23"/>
  <c r="M35" i="24"/>
  <c r="M30" i="22"/>
  <c r="M30" i="24"/>
  <c r="M30" i="23"/>
  <c r="H25" i="22"/>
  <c r="H25" i="23"/>
  <c r="H25" i="24"/>
  <c r="I15" i="16"/>
  <c r="I50" i="16"/>
  <c r="I25" i="16"/>
  <c r="I20" i="16"/>
  <c r="I55" i="16"/>
  <c r="H55" i="16"/>
  <c r="I40" i="16"/>
  <c r="AD27" i="1"/>
  <c r="AC27" i="1" s="1"/>
  <c r="AD26" i="1"/>
  <c r="AC26" i="1" s="1"/>
  <c r="I10" i="16"/>
  <c r="I45" i="16"/>
  <c r="N25" i="1"/>
  <c r="H25" i="16"/>
  <c r="AD25" i="1"/>
  <c r="AC25" i="1" s="1"/>
  <c r="M30" i="16"/>
  <c r="Z25" i="1"/>
  <c r="Y25" i="1" s="1"/>
  <c r="M35" i="16"/>
  <c r="AD59" i="1"/>
  <c r="AC59" i="1" s="1"/>
  <c r="X28" i="1"/>
  <c r="X27" i="1"/>
  <c r="Z29" i="1"/>
  <c r="Y29" i="1" s="1"/>
  <c r="X26" i="1"/>
  <c r="Z28" i="1"/>
  <c r="Y28" i="1" s="1"/>
  <c r="Z27" i="1"/>
  <c r="Y27" i="1" s="1"/>
  <c r="Z26" i="1"/>
  <c r="Y26" i="1" s="1"/>
  <c r="X25" i="1"/>
  <c r="X29" i="1"/>
  <c r="X59" i="1"/>
  <c r="X58" i="1"/>
  <c r="Z58" i="1"/>
  <c r="Y58" i="1" s="1"/>
  <c r="X56" i="1"/>
  <c r="X57" i="1"/>
  <c r="Z55" i="1"/>
  <c r="Y55" i="1" s="1"/>
  <c r="Z59" i="1"/>
  <c r="Y59" i="1" s="1"/>
  <c r="Z57" i="1"/>
  <c r="Y57" i="1" s="1"/>
  <c r="X55" i="1"/>
  <c r="N55" i="1"/>
  <c r="AD58" i="1"/>
  <c r="AC58" i="1" s="1"/>
  <c r="AD56" i="1"/>
  <c r="AC56" i="1" s="1"/>
  <c r="AD57" i="1"/>
  <c r="AC57" i="1" s="1"/>
  <c r="AD55" i="1"/>
  <c r="Z56" i="1"/>
  <c r="Y56" i="1" s="1"/>
  <c r="T54" i="1"/>
  <c r="Q54" i="1"/>
  <c r="T53" i="1"/>
  <c r="Q53" i="1"/>
  <c r="AD53" i="1" s="1"/>
  <c r="AC53" i="1" s="1"/>
  <c r="T52" i="1"/>
  <c r="Q52" i="1"/>
  <c r="T51" i="1"/>
  <c r="Q51" i="1"/>
  <c r="T50" i="1"/>
  <c r="Q50" i="1"/>
  <c r="J50" i="1"/>
  <c r="I50" i="1"/>
  <c r="J55" i="23" l="1"/>
  <c r="J55" i="22"/>
  <c r="J55" i="24"/>
  <c r="H50" i="23"/>
  <c r="H50" i="22"/>
  <c r="H50" i="24"/>
  <c r="J25" i="22"/>
  <c r="J25" i="23"/>
  <c r="J25" i="24"/>
  <c r="AF25" i="1"/>
  <c r="AE25" i="1" s="1"/>
  <c r="H50" i="16"/>
  <c r="J25" i="16"/>
  <c r="J55" i="16"/>
  <c r="AB25" i="1"/>
  <c r="AA25" i="1" s="1"/>
  <c r="Z54" i="1"/>
  <c r="Y54" i="1" s="1"/>
  <c r="AC55" i="1"/>
  <c r="AF55" i="1"/>
  <c r="AE55" i="1" s="1"/>
  <c r="AB55" i="1"/>
  <c r="AA55" i="1" s="1"/>
  <c r="AD52" i="1"/>
  <c r="AC52" i="1" s="1"/>
  <c r="AD51" i="1"/>
  <c r="AC51" i="1" s="1"/>
  <c r="AD54" i="1"/>
  <c r="AC54" i="1" s="1"/>
  <c r="N50" i="1"/>
  <c r="AD50" i="1"/>
  <c r="X53" i="1"/>
  <c r="Z51" i="1"/>
  <c r="Y51" i="1" s="1"/>
  <c r="X51" i="1"/>
  <c r="X52" i="1"/>
  <c r="Z53" i="1"/>
  <c r="Y53" i="1" s="1"/>
  <c r="Z52" i="1"/>
  <c r="Y52" i="1" s="1"/>
  <c r="X50" i="1"/>
  <c r="X54" i="1"/>
  <c r="Z50" i="1"/>
  <c r="L25" i="16" l="1"/>
  <c r="L25" i="24"/>
  <c r="L25" i="22"/>
  <c r="L25" i="23"/>
  <c r="L55" i="24"/>
  <c r="L55" i="22"/>
  <c r="L55" i="23"/>
  <c r="K55" i="24"/>
  <c r="K55" i="22"/>
  <c r="K55" i="23"/>
  <c r="K25" i="23"/>
  <c r="K25" i="24"/>
  <c r="K25" i="22"/>
  <c r="J50" i="23"/>
  <c r="J50" i="22"/>
  <c r="J50" i="24"/>
  <c r="K55" i="16"/>
  <c r="L55" i="16"/>
  <c r="J50" i="16"/>
  <c r="AG25" i="1"/>
  <c r="K25" i="16"/>
  <c r="AG55" i="1"/>
  <c r="AF50" i="1"/>
  <c r="AE50" i="1" s="1"/>
  <c r="AC50" i="1"/>
  <c r="AB50" i="1"/>
  <c r="AA50" i="1" s="1"/>
  <c r="Y50" i="1"/>
  <c r="M55" i="22" l="1"/>
  <c r="M55" i="24"/>
  <c r="M55" i="23"/>
  <c r="K50" i="23"/>
  <c r="K50" i="22"/>
  <c r="K50" i="24"/>
  <c r="M25" i="24"/>
  <c r="M25" i="22"/>
  <c r="M25" i="23"/>
  <c r="L50" i="23"/>
  <c r="L50" i="24"/>
  <c r="L50" i="22"/>
  <c r="K50" i="16"/>
  <c r="M25" i="16"/>
  <c r="L50" i="16"/>
  <c r="M55" i="16"/>
  <c r="AG50" i="1"/>
  <c r="M50" i="23" l="1"/>
  <c r="M50" i="22"/>
  <c r="M50" i="24"/>
  <c r="M50" i="16"/>
  <c r="T49" i="1"/>
  <c r="Q49" i="1"/>
  <c r="T48" i="1"/>
  <c r="Q48" i="1"/>
  <c r="T47" i="1"/>
  <c r="Q47" i="1"/>
  <c r="T46" i="1"/>
  <c r="Q46" i="1"/>
  <c r="T45" i="1"/>
  <c r="Q45" i="1"/>
  <c r="J45" i="1"/>
  <c r="I45" i="1"/>
  <c r="H45" i="24" l="1"/>
  <c r="H45" i="22"/>
  <c r="H45" i="23"/>
  <c r="H45" i="16"/>
  <c r="X48" i="1"/>
  <c r="Z49" i="1"/>
  <c r="Y49" i="1" s="1"/>
  <c r="X45" i="1"/>
  <c r="X49" i="1"/>
  <c r="X47" i="1"/>
  <c r="X46" i="1"/>
  <c r="AD46" i="1"/>
  <c r="AC46" i="1" s="1"/>
  <c r="AD48" i="1"/>
  <c r="AC48" i="1" s="1"/>
  <c r="AD47" i="1"/>
  <c r="AD49" i="1"/>
  <c r="AC49" i="1" s="1"/>
  <c r="AD45" i="1"/>
  <c r="AC45" i="1" s="1"/>
  <c r="Z47" i="1"/>
  <c r="Y47" i="1" s="1"/>
  <c r="Z45" i="1"/>
  <c r="Y45" i="1" s="1"/>
  <c r="N45" i="1"/>
  <c r="Z48" i="1"/>
  <c r="Y48" i="1" s="1"/>
  <c r="Z46" i="1"/>
  <c r="Y46" i="1" s="1"/>
  <c r="J45" i="23" l="1"/>
  <c r="J45" i="22"/>
  <c r="J45" i="24"/>
  <c r="J45" i="16"/>
  <c r="AF45" i="1"/>
  <c r="AE45" i="1" s="1"/>
  <c r="AC47" i="1"/>
  <c r="AB45" i="1"/>
  <c r="AA45" i="1" s="1"/>
  <c r="L45" i="24" l="1"/>
  <c r="L45" i="23"/>
  <c r="L45" i="22"/>
  <c r="K45" i="24"/>
  <c r="K45" i="22"/>
  <c r="K45" i="23"/>
  <c r="K45" i="16"/>
  <c r="L45" i="16"/>
  <c r="AG45" i="1"/>
  <c r="T44" i="1"/>
  <c r="Q44" i="1"/>
  <c r="T43" i="1"/>
  <c r="Q43" i="1"/>
  <c r="T42" i="1"/>
  <c r="Q42" i="1"/>
  <c r="T41" i="1"/>
  <c r="Q41" i="1"/>
  <c r="T40" i="1"/>
  <c r="Q40" i="1"/>
  <c r="J40" i="1"/>
  <c r="I40" i="1"/>
  <c r="M45" i="22" l="1"/>
  <c r="M45" i="23"/>
  <c r="M45" i="24"/>
  <c r="H40" i="22"/>
  <c r="H40" i="24"/>
  <c r="H40" i="23"/>
  <c r="H40" i="16"/>
  <c r="M45" i="16"/>
  <c r="X42" i="1"/>
  <c r="X41" i="1"/>
  <c r="Z42" i="1"/>
  <c r="Y42" i="1" s="1"/>
  <c r="Z44" i="1"/>
  <c r="Y44" i="1" s="1"/>
  <c r="X43" i="1"/>
  <c r="AD41" i="1"/>
  <c r="AC41" i="1" s="1"/>
  <c r="X40" i="1"/>
  <c r="X44" i="1"/>
  <c r="AD44" i="1"/>
  <c r="AC44" i="1" s="1"/>
  <c r="AD42" i="1"/>
  <c r="AC42" i="1" s="1"/>
  <c r="AD40" i="1"/>
  <c r="AC40" i="1" s="1"/>
  <c r="AD43" i="1"/>
  <c r="AC43" i="1" s="1"/>
  <c r="Z41" i="1"/>
  <c r="Y41" i="1" s="1"/>
  <c r="Z43" i="1"/>
  <c r="Y43" i="1" s="1"/>
  <c r="Z40" i="1"/>
  <c r="Y40" i="1" s="1"/>
  <c r="N40" i="1"/>
  <c r="T24" i="1"/>
  <c r="Q24" i="1"/>
  <c r="T23" i="1"/>
  <c r="Q23" i="1"/>
  <c r="T22" i="1"/>
  <c r="Q22" i="1"/>
  <c r="T21" i="1"/>
  <c r="Q21" i="1"/>
  <c r="T20" i="1"/>
  <c r="Q20" i="1"/>
  <c r="J20" i="1"/>
  <c r="I20" i="1"/>
  <c r="T19" i="1"/>
  <c r="Q19" i="1"/>
  <c r="T18" i="1"/>
  <c r="Q18" i="1"/>
  <c r="T17" i="1"/>
  <c r="Q17" i="1"/>
  <c r="T16" i="1"/>
  <c r="Q16" i="1"/>
  <c r="T15" i="1"/>
  <c r="Q15" i="1"/>
  <c r="J15" i="1"/>
  <c r="I15" i="1"/>
  <c r="J40" i="24" l="1"/>
  <c r="J40" i="23"/>
  <c r="J40" i="22"/>
  <c r="H20" i="22"/>
  <c r="H20" i="24"/>
  <c r="H20" i="23"/>
  <c r="H15" i="22"/>
  <c r="H15" i="23"/>
  <c r="H15" i="24"/>
  <c r="J40" i="16"/>
  <c r="H20" i="16"/>
  <c r="H15" i="16"/>
  <c r="Z19" i="1"/>
  <c r="Y19" i="1" s="1"/>
  <c r="Z15" i="1"/>
  <c r="Y15" i="1" s="1"/>
  <c r="Z17" i="1"/>
  <c r="Y17" i="1" s="1"/>
  <c r="Z18" i="1"/>
  <c r="Y18" i="1" s="1"/>
  <c r="Z16" i="1"/>
  <c r="Y16" i="1" s="1"/>
  <c r="Z24" i="1"/>
  <c r="Z21" i="1"/>
  <c r="Y21" i="1" s="1"/>
  <c r="Z22" i="1"/>
  <c r="Y22" i="1" s="1"/>
  <c r="Z20" i="1"/>
  <c r="Y20" i="1" s="1"/>
  <c r="Z23" i="1"/>
  <c r="Y23" i="1" s="1"/>
  <c r="X21" i="1"/>
  <c r="X23" i="1"/>
  <c r="X18" i="1"/>
  <c r="X15" i="1"/>
  <c r="X19" i="1"/>
  <c r="X22" i="1"/>
  <c r="X16" i="1"/>
  <c r="X17" i="1"/>
  <c r="X20" i="1"/>
  <c r="X24" i="1"/>
  <c r="AB40" i="1"/>
  <c r="AA40" i="1" s="1"/>
  <c r="AF40" i="1"/>
  <c r="AE40" i="1" s="1"/>
  <c r="N15" i="1"/>
  <c r="AD18" i="1"/>
  <c r="AD19" i="1"/>
  <c r="AD15" i="1"/>
  <c r="AD17" i="1"/>
  <c r="AD16" i="1"/>
  <c r="AD21" i="1"/>
  <c r="AD20" i="1"/>
  <c r="AD22" i="1"/>
  <c r="AD24" i="1"/>
  <c r="AD23" i="1"/>
  <c r="N20" i="1"/>
  <c r="Y24" i="1"/>
  <c r="L40" i="24" l="1"/>
  <c r="L40" i="23"/>
  <c r="L40" i="22"/>
  <c r="K40" i="24"/>
  <c r="K40" i="23"/>
  <c r="K40" i="22"/>
  <c r="J20" i="24"/>
  <c r="J20" i="23"/>
  <c r="J20" i="22"/>
  <c r="J15" i="22"/>
  <c r="J15" i="23"/>
  <c r="J15" i="24"/>
  <c r="J15" i="16"/>
  <c r="L40" i="16"/>
  <c r="K40" i="16"/>
  <c r="J20" i="16"/>
  <c r="AG40" i="1"/>
  <c r="AB20" i="1"/>
  <c r="AA20" i="1" s="1"/>
  <c r="AB15" i="1"/>
  <c r="AA15" i="1" s="1"/>
  <c r="M40" i="23" l="1"/>
  <c r="M40" i="22"/>
  <c r="M40" i="24"/>
  <c r="K20" i="24"/>
  <c r="K20" i="23"/>
  <c r="K20" i="22"/>
  <c r="K15" i="22"/>
  <c r="K15" i="23"/>
  <c r="K15" i="24"/>
  <c r="K15" i="16"/>
  <c r="K20" i="16"/>
  <c r="M40" i="16"/>
  <c r="T14" i="1"/>
  <c r="Q14" i="1"/>
  <c r="T13" i="1"/>
  <c r="Q13" i="1"/>
  <c r="T12" i="1"/>
  <c r="Q12" i="1"/>
  <c r="AC23" i="1" l="1"/>
  <c r="AC21" i="1"/>
  <c r="AC19" i="1"/>
  <c r="AC22" i="1"/>
  <c r="AC24" i="1"/>
  <c r="AC18" i="1"/>
  <c r="AC16" i="1"/>
  <c r="AC17" i="1"/>
  <c r="AD12" i="1"/>
  <c r="AC12" i="1" s="1"/>
  <c r="AD13" i="1"/>
  <c r="AC13" i="1" s="1"/>
  <c r="AD14" i="1"/>
  <c r="AC14" i="1" s="1"/>
  <c r="Q11" i="1"/>
  <c r="T11" i="1"/>
  <c r="T10" i="1"/>
  <c r="AF20" i="1" l="1"/>
  <c r="AE20" i="1" s="1"/>
  <c r="AC20" i="1"/>
  <c r="AF15" i="1"/>
  <c r="AE15" i="1" s="1"/>
  <c r="AC15" i="1"/>
  <c r="AD11" i="1"/>
  <c r="Q10" i="1"/>
  <c r="AD10" i="1" s="1"/>
  <c r="J10" i="1"/>
  <c r="L15" i="24" l="1"/>
  <c r="L15" i="22"/>
  <c r="L15" i="23"/>
  <c r="L20" i="24"/>
  <c r="L20" i="23"/>
  <c r="L20" i="22"/>
  <c r="AG15" i="1"/>
  <c r="L15" i="16"/>
  <c r="AG20" i="1"/>
  <c r="L20" i="16"/>
  <c r="Z12" i="1"/>
  <c r="Z10" i="1"/>
  <c r="Y10" i="1" s="1"/>
  <c r="Z11" i="1"/>
  <c r="Z13" i="1"/>
  <c r="Z14" i="1"/>
  <c r="AC11" i="1"/>
  <c r="X13" i="1"/>
  <c r="X12" i="1"/>
  <c r="X14" i="1"/>
  <c r="AC10" i="1"/>
  <c r="X10" i="1"/>
  <c r="X11" i="1"/>
  <c r="I10" i="1"/>
  <c r="M20" i="23" l="1"/>
  <c r="M20" i="22"/>
  <c r="M20" i="24"/>
  <c r="M15" i="22"/>
  <c r="M15" i="23"/>
  <c r="M15" i="24"/>
  <c r="H10" i="23"/>
  <c r="H10" i="22"/>
  <c r="H10" i="24"/>
  <c r="M20" i="16"/>
  <c r="N10" i="1"/>
  <c r="H10" i="16"/>
  <c r="M15" i="16"/>
  <c r="AF10" i="1"/>
  <c r="AE10" i="1" s="1"/>
  <c r="Y13" i="1"/>
  <c r="Y12" i="1"/>
  <c r="Y11" i="1"/>
  <c r="Y14" i="1"/>
  <c r="AB10" i="1"/>
  <c r="AA10" i="1" s="1"/>
  <c r="L10" i="24" l="1"/>
  <c r="L10" i="22"/>
  <c r="L10" i="23"/>
  <c r="J10" i="23"/>
  <c r="J10" i="22"/>
  <c r="J10" i="24"/>
  <c r="K10" i="22"/>
  <c r="K10" i="24"/>
  <c r="K10" i="23"/>
  <c r="L10" i="16"/>
  <c r="J10" i="16"/>
  <c r="K10" i="16"/>
  <c r="AG10" i="1"/>
  <c r="M10" i="24" l="1"/>
  <c r="M10" i="23"/>
  <c r="M10" i="22"/>
  <c r="M10" i="16"/>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<sst xmlns="http://schemas.openxmlformats.org/spreadsheetml/2006/main" count="2797" uniqueCount="645">
  <si>
    <t xml:space="preserve">                                                                         Consejo Superior de la Judicatura</t>
  </si>
  <si>
    <t xml:space="preserve"> MAPA DE RIESGOS SIGCMA</t>
  </si>
  <si>
    <t>DEPENDENCIA (Unidad misional del CSJ o Unidad de la DEAJ o Seccional o CSJ en caso de despachos judiciales certificados)</t>
  </si>
  <si>
    <t>CONSEJO SUPERIOR DE LA JUDICATURA</t>
  </si>
  <si>
    <t>PROCESO (indique el tipo de proceso si es Estratégico. Misional, Apoyo, Evaluación y Mejora y especifique el nombre del proceso)</t>
  </si>
  <si>
    <t>Misionales</t>
  </si>
  <si>
    <t>ADMINISTRACIÓN DE JUSTICIA</t>
  </si>
  <si>
    <t>CONSEJO SECCIONAL DE LA JUDICATURA</t>
  </si>
  <si>
    <t>DIRECCIÓN SECCIONAL DE ADMINISTRACIÓN JUDICIAL</t>
  </si>
  <si>
    <t>DESPACHO JUDICIAL CERTIFICADO</t>
  </si>
  <si>
    <t>X</t>
  </si>
  <si>
    <t>FECHA</t>
  </si>
  <si>
    <t>13 de junio 2021</t>
  </si>
  <si>
    <t>Consejo Superior de la Judicatura</t>
  </si>
  <si>
    <t>Análisis de Contexto</t>
  </si>
  <si>
    <t>ESPECIALIDAD:</t>
  </si>
  <si>
    <t>CONTENCIOSO ADMINISTRATIVO</t>
  </si>
  <si>
    <t xml:space="preserve">PROCESO </t>
  </si>
  <si>
    <t>ADMINISTRACIÓN DE JUSTICIA Y ACCIONES CONSTITUCIONALES</t>
  </si>
  <si>
    <t>DEPENDENCIA JUDICIAL CERTIFICADA:</t>
  </si>
  <si>
    <t>DESPACHOS JUDICIALES</t>
  </si>
  <si>
    <t xml:space="preserve">OBJETIVO DEL PROCESO: </t>
  </si>
  <si>
    <t>Administrar justicia dirigiendo la actuación procesal, hacia la emisión de una decisión de carácter definitivo mediante la aplicación de la normatividad vigente.</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</si>
  <si>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</si>
  <si>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</si>
  <si>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</si>
  <si>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</si>
  <si>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</si>
  <si>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</si>
  <si>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</si>
  <si>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Modificación de la normatividad vigente</t>
  </si>
  <si>
    <t>Actualización del Marco normativo.</t>
  </si>
  <si>
    <t>Modificacion y fortalecimiento de la estructura organizacional de la Rama Judicial o del régimen de Carrera Judicial.</t>
  </si>
  <si>
    <t>Implementación de buenas practicas en la Jurisdicción de lo Contencioso Administratrivo  a fin de  agilizar las actuaciones procesales acorde a los nuevos cambios normativo.</t>
  </si>
  <si>
    <t>Aplicabilidad de nuevas normas a consencuencia del COVID-19</t>
  </si>
  <si>
    <r>
      <t xml:space="preserve">Económicos y Financieros( disponibilidad de capital, liquidez, mercados financieros, </t>
    </r>
    <r>
      <rPr>
        <sz val="11"/>
        <rFont val="Arial"/>
        <family val="2"/>
      </rPr>
      <t xml:space="preserve">desempleo, </t>
    </r>
    <r>
      <rPr>
        <sz val="11"/>
        <color rgb="FF000000"/>
        <rFont val="Arial"/>
        <family val="2"/>
      </rPr>
      <t>competencia.)</t>
    </r>
  </si>
  <si>
    <t>Asignación presupuestal no ajustada a las necesidades reales de la Rama Judicial</t>
  </si>
  <si>
    <t>Planeación a partir de las necesidades reales.</t>
  </si>
  <si>
    <t xml:space="preserve">Afectacion en la economia incrementa la criminalidad generado por el desempleo ocasionando una mayor demanda y congestión judicial </t>
  </si>
  <si>
    <t>Incremento del presupuesto asignado a la Rama Judicial para el desarrollo misional de la administración de justicia.</t>
  </si>
  <si>
    <t>Sociales  y culturales ( cultura, religión, demografía, responsabilidad social, orden público.)</t>
  </si>
  <si>
    <t>No realización de audiencias presenciales por falta de recursos económicos para acudir a las sedes judiciales y desconocimiento de los lineamientos de la prestación del servicio virtualmenteG</t>
  </si>
  <si>
    <t>Incremento de la credibilidad y confianza en la administracion de justicia en la comunidad.</t>
  </si>
  <si>
    <t>Afectación del orden público generando la imposibilidad de ingresar a las sedes ocasionando una mayor demanda judicial y congestión judicial.</t>
  </si>
  <si>
    <t>Servicio de acompañamiento de la Policía Nacional para desarrollar diligencias judiciales y la necesidad de asignar seguridad privada permanente a las sedes que carezcan de ella.</t>
  </si>
  <si>
    <t> Alianzas estratégicas ofertadas por el sector académico (Universidad Área Andina: Observatorio Judicial).</t>
  </si>
  <si>
    <t>Tecnológicos (desarrollo digital,avances en tecnología, acceso a sistemas de información externos, gobierno en línea.</t>
  </si>
  <si>
    <t>Insuficiencia de los medios tecnológicos y conectividad en las depedencias de la Rama Judicial</t>
  </si>
  <si>
    <t>Ampliación de los canales virtuales y su socialización acorde con las politicas de MinTics.</t>
  </si>
  <si>
    <t>Falta de conocimiento y capacitación de las partes interesadas externas en la totalidad de las herramientas tecnológicas dispuestas para prestar el servicio de justicia.</t>
  </si>
  <si>
    <t xml:space="preserve">Escalar ante la Agencia Nacional de Defensa Jurídica del Estado la necesidad de la creación de un aplicativo de diligenciamiento obligatorio por todas las autoridades que cumplan funciones públicas, relativo a los procesos que han promovido o promuevan en su contra. </t>
  </si>
  <si>
    <t>Falta de una herramienta tecnólogica que integre  actividades interdependientes entre dos o más entidades (Fiscalía, defensoría del pueblo, policia, etc.) para agendamientos mas ágiles, eficaces y eficiente de las audiencias y lograr el  cumplimiento óptimo de la audiencia en pro de la descongestión judicial.</t>
  </si>
  <si>
    <t>Ausencia de portal único de información del Estado (Ramas del poder, órganos autónomos y demás entes especiales), que garantice la consulta de información en línea de toda la información oficial. -Gobierno en Línea).</t>
  </si>
  <si>
    <t>Avance paulatino en la ampliación de la cobertura del programa Gobierno en Línea que integre toda la información que debe ser de conocimiento público.</t>
  </si>
  <si>
    <t>Legales y reglamentarios (estándares nacionales, internacionales, regulacion )</t>
  </si>
  <si>
    <t>Desactualización en cambios normativos y jurisprudenciales</t>
  </si>
  <si>
    <t>Capacitaciones de los cambios normativos por las plataformas digitales en las diferentes jurisdicciones.</t>
  </si>
  <si>
    <t>AMBIENTALES: emisiones y residuos, energía, catástrofes naturales, desarrollo sostenible.</t>
  </si>
  <si>
    <t>La declaratoria de Pandemia por Contagio de la Covid 19 </t>
  </si>
  <si>
    <t>Existencia de protocolos de bioseguridad específicos para el sector justicia</t>
  </si>
  <si>
    <t>No comtemplar las modificaciones en materia ambiental de acuerdo con las disposiciones legales nacionales y locales.</t>
  </si>
  <si>
    <t>Estrategias del Gobierno Nacional definidas en el Plan de Desarrollo 2018 -2022, donde se busca fortalecer el modelo de desarrollo economico, ambiental y social. Economía Circular.</t>
  </si>
  <si>
    <t>Inadecuada disposición de residuos e inservibles  acordes con la legislación ambiental en la materia acorde con las políticas del Gobierno Nacional y Local.</t>
  </si>
  <si>
    <t>Realización de jornadas de concientización sobre la importancia del carácter imperativo sobre el manejo y disposición de los residuos e inservibles.</t>
  </si>
  <si>
    <t xml:space="preserve">Contemplación de los fenomenos naturales (Inundación, quema de bosques, sismo, vendavales).
</t>
  </si>
  <si>
    <t>Con la pandemia del COVID - 19, se han fomentado nuevas estrategias para impartir justicia, que contribuyen a la disminución de los impactos ambientales que genera el desarrollo de éstas actividades en sitio.</t>
  </si>
  <si>
    <t xml:space="preserve">CONTEXTO INTERNO </t>
  </si>
  <si>
    <t xml:space="preserve">ACTORES TEMÁTICO </t>
  </si>
  <si>
    <t xml:space="preserve">DEBILIDADES  (Factores específicos)  </t>
  </si>
  <si>
    <t xml:space="preserve">FORTALEZAS(Factores específicos) ) </t>
  </si>
  <si>
    <t>Estratégicos :(direccionamiento estratégico, planeación institucional,
liderazgo, trabajo en equipo)</t>
  </si>
  <si>
    <t>Falta de planeación,  seguimiento y evaluación del despacho judicial.</t>
  </si>
  <si>
    <t>Elaboración e implementación del Plan de acción para la jurisdicción de lo contencioso administrativo</t>
  </si>
  <si>
    <t>Falta de liderazgo y trabajo en equipo de los líderes de proceso en el despacho judicial.</t>
  </si>
  <si>
    <t>Personal integrado por servidores judiciales de alto nivel profesional y capacitado para llevar a cabo las funciones asignadas. </t>
  </si>
  <si>
    <t>El desconocimiento del SIGCMA para la calidad del sistema y un mejor servicio a las partes interesadas.</t>
  </si>
  <si>
    <t>Avance en la formación del Juez como Lider de Proceso con bases orientadas al direccionamiento de la planeación y gestión de su despacho.</t>
  </si>
  <si>
    <t>Ausencia de apropiación del rol asignado en el  SIGCMA.</t>
  </si>
  <si>
    <t>Cualificación de los requisitos para el ingreso y permanencia de servidores judiciales en la Rama Judicial</t>
  </si>
  <si>
    <t>Falta de estandarización de los procesos y procedimientos del SIGCMA por especialidad y jurisdicción.</t>
  </si>
  <si>
    <t>Asignación de responsabilidades mediante acto administrativo y rotación de funciones como líder.</t>
  </si>
  <si>
    <t>Falta de tiempo para asistir a las capacitaciones y actualizaciones en las herramientas del SIGCMA.</t>
  </si>
  <si>
    <t>Capacitación recibida en normas ISO estructuras de alto nivel.</t>
  </si>
  <si>
    <t xml:space="preserve">Autogestión del conocimiento.
</t>
  </si>
  <si>
    <t>Normalización y estandarización de los comites del SIGCMA a nivel nacional por parte de la Coordinación Nacional del SIGCMA.</t>
  </si>
  <si>
    <t>Definición de roles y responsabilidades de los  líderes de proceso, para el funcionamiento del SIGCMA.</t>
  </si>
  <si>
    <t>Formación del Juez en  normas  de estructura de alto nivel y en los temas referentes al SIGCMA</t>
  </si>
  <si>
    <t>El compromiso de la Alta Dirección y de los líderes de proceso, para ampliar, mantener y mejora el SIGCMA</t>
  </si>
  <si>
    <t>Recursos financieros (presupuesto de funcionamiento, recursos de inversión</t>
  </si>
  <si>
    <t>Insuficiencia de recursos económicos, físicos y humanos destinados al mantenimiento del SIGCMA (Interno)</t>
  </si>
  <si>
    <t>Aprovechamiento de licencias de microsoft Oficce 365 y aplicativos de la Rama Judicial</t>
  </si>
  <si>
    <t>Falta de presupuesto para la adecuada gestión judicial.</t>
  </si>
  <si>
    <t>Personal
( competencia del personal, disponibilidad, suficiencia, seguridad
y salud ocupacional.)</t>
  </si>
  <si>
    <t>Insuficiencia de  personal  para atender la función misional de los despachos judiciales y las partes interesadas, debido a la carga laboral propia y el aumento de asuntos a conocer, a raiz de la ampliación de las competencias asignadas por los cambios normativos del CPACA.</t>
  </si>
  <si>
    <t>Compromiso en el desarrollo de las  funciones asignadas al personal adscrito a la depedencia judicial, optimizando un adecuado clima organizacional y un aumento de la productividad.</t>
  </si>
  <si>
    <t>Extensión en los horarios laborales del trabajo en casa, lo que afecta el bienestar físico, la salud mental y emocional en los servidores judiciales y su entorno familiar.</t>
  </si>
  <si>
    <t xml:space="preserve">Falta de formación en procesos para la digitalización, consolidación de los procesos de digitalización y todo lo relacionado con la seguridad de los  expedientes judiciales en linea. </t>
  </si>
  <si>
    <t xml:space="preserve">Directices  impartidas por el Consejo Superior de la Judicatura para la implementación del expediente electronico.
</t>
  </si>
  <si>
    <t>No contar con relatoría en el Tribunal Administrativo del Cesar. </t>
  </si>
  <si>
    <t>Avance en la digitalización de procesos judiciales fisicos, utilizando las herramientas sumistradas por office 365, para mostrar la información.</t>
  </si>
  <si>
    <t>Resistencia a a la gestión del conocimiento y a la gestión del cambio.</t>
  </si>
  <si>
    <t>Capacitación en habilidades emocionales y organización del trabajo con apoyo en la ARL.</t>
  </si>
  <si>
    <t>Falta de fortalecimiento en lo relativo al SIGCMA, a modelos de gestión, seguridad informatica, normas antisoborno, normas de bioseguridad etc.,  por parte de algunos servidores judiciales</t>
  </si>
  <si>
    <t xml:space="preserve">Falta de instrumentos que faciliten la observancia de las estrategias de autocuidado, e implementación de protocolos y  medidas de Bioseguridad del personal de las partes interesadas internas y externa de la Jurisdicción de de lo Contencioso Administrativo de Cesar </t>
  </si>
  <si>
    <t>Capacitación en software y aplicativos a disposición para la realización de los actividades propias de administrar justicia</t>
  </si>
  <si>
    <t>Deficiencia e incompetencia de auxiliares de la justicia (compromiso) al ser designados para realizar dictamenes dentro de los procesos misionales.</t>
  </si>
  <si>
    <t>Mejor prestacion del servicio de administración de justicia debido a la   implementación de los protocolos de bioseguridad definidos por la Rama Judicial para el acceso a las sedes.</t>
  </si>
  <si>
    <t>Dificultades para acceder a la información que se encuentra en las sedes.</t>
  </si>
  <si>
    <t>No hacer un uso de los recursos tecnológicos en la actividad judicial.</t>
  </si>
  <si>
    <t xml:space="preserve">Autocapacitación del personal en  materia normativa de lo contencioso administrativo,  sus cambios y nuevos requerimientos.
</t>
  </si>
  <si>
    <t>Proceso
( capacidad, diseño, ejecución, proveedores, entradas, salidas,
gestión del conocimiento)</t>
  </si>
  <si>
    <t xml:space="preserve">Implementar la Gestión del conocimiento generada por las experiencias de los servidores documentada en instructivos y guias.
</t>
  </si>
  <si>
    <t>Falta de implementación del expediente electrónico para todos los procesos en trámite y que se encuentra en el archivo de gestión.</t>
  </si>
  <si>
    <t xml:space="preserve">Aprovechamiento de las  TIC's y todos los recursos digitales, para la realización de audiencias virtuales tales como  Teams, polycom, Rp1, Skype,  teleconferencias WhatsApp, mensaje de texto.
</t>
  </si>
  <si>
    <t>Aplazamiento de audiencias por solicitud de las partes interesadas.</t>
  </si>
  <si>
    <t>Capacitaciones realizadas en herramientas y aplicativos tecnológicos grabadas por la EJRLB y divulgación de su existencia.</t>
  </si>
  <si>
    <t xml:space="preserve">Alta carga laboral que hace imposible el cumplimiento de algunos términos judiciales. </t>
  </si>
  <si>
    <t>Acceso permanente a las grabaciones de las capacitaciones que quedan publicadas en las redes sociales y aplicativos de microsoft.</t>
  </si>
  <si>
    <t xml:space="preserve">Tecnológicos </t>
  </si>
  <si>
    <t>La carencia de recursos tecnológicos necesarios para llevar a cabo el proceso de digitalización de expedientes  en los Despachos Judiciales.</t>
  </si>
  <si>
    <t>Insuficiencia  de  recursos tecnológicos (hardware y software)  para los servidores judiciales en trabajo remoto.</t>
  </si>
  <si>
    <t>Desarrollo de aplicativos propios para elaboración de comunicaciones y digitalización de expedientes.</t>
  </si>
  <si>
    <t>Duplicidad de solicitud de la misma información por parte de diferentes dependencias y entidades del sector público, cuya atención retrasa la actividad judicial.</t>
  </si>
  <si>
    <t>Falta de divulgación de lineamiento relacionados con la seguridad informática de las audiencias y demás actividades propias del proceso juridico.</t>
  </si>
  <si>
    <t>Falta de un sistema que implemente la digitalización integral de todos los procesos en trámite y los que se encuentran en archivo de gestión (comprenda los documentos impresos, audiencias y demás documentos en medios magnéticos)</t>
  </si>
  <si>
    <t xml:space="preserve">Existencia de protocolos para la realización de audiencias virtuales y guía de consultas de procesos en línea </t>
  </si>
  <si>
    <t>Deficiencia en la atención y solución de casos por parte de la mesa de ayuda. </t>
  </si>
  <si>
    <t>Avance del plan de digitalización de la Rama Judicial acorde con el protocolo del expediente electrónico</t>
  </si>
  <si>
    <t>Acceso remoto y consulta de procesos a través de la página web de la Rama Judicial para la consulta de procesos.</t>
  </si>
  <si>
    <t xml:space="preserve">Documentación ( Actualización, coherencia, aplicabilidad) </t>
  </si>
  <si>
    <t>Desactualización de documentación propia de las actividades del despacho, del SIGCMA  a raíz de los nuevos métodos implementados.</t>
  </si>
  <si>
    <t>Avance en la actualización permanente de documentos y procedimientos del SIGCMA</t>
  </si>
  <si>
    <t>Falta de conocimiento para la implementación de las Tablas de Retención Documental.</t>
  </si>
  <si>
    <t>Acceso a consulta de normatividad en medios virtuales de la Rama Judicial (Relatorías donde existan)</t>
  </si>
  <si>
    <t>Infraestructura física (suficiencia, comodidad)</t>
  </si>
  <si>
    <t>Falta de espacio físico en los despachos judiciales para la ubicación del personal, realización de las audiencias presenciales cuando se requiera y contar con mejores ambientes de trabajo.</t>
  </si>
  <si>
    <t>Insuficiencia de mobiliarios y archivadores para mantener los documentos, el tiempo establecido en la tabla de retención documental antes de su archivo definitivo. </t>
  </si>
  <si>
    <t>Ubicación de la Jurisdicción de lo Contencioso Administrativo del Cesar, en una misma sede.  </t>
  </si>
  <si>
    <t>Mobiliario e instalaciones para el personal de trabajo que no van acorden con los estándares de salud ocupacional.</t>
  </si>
  <si>
    <t>Falta de seguridad en áreas de acceso a algunos despachos judiciales</t>
  </si>
  <si>
    <t>Falta de vigilancia y seguridad en el desarrollo de las audiencias en el edificio donde funcionan los juzgados administrativos de Valledupar. </t>
  </si>
  <si>
    <t>Elementos de trabajo (papel, equipos)</t>
  </si>
  <si>
    <t>Insuficiencia de equipos tecnológicos dado el trabajo virtual.</t>
  </si>
  <si>
    <t>Comunicación Interna ( canales utilizados y su efectividad, flujo de la información necesaria para el desarrollo de las actividades)</t>
  </si>
  <si>
    <t>Desaprovechamiento de canales de comunicaciones, para generar mayor información a las partes interesadas.</t>
  </si>
  <si>
    <t>Nuevos canales y medios de comunicación para la prestación del servicio de administración de justicia (correos electrónicos, herramientas de Microsoft 365, Whatsapp), que propenden por garantizar el acceso a la información de cualquier parte interesada.</t>
  </si>
  <si>
    <t>Fluctuaciones en el suministro de internet y acceso a la plataformas de la Rama Judicial. Carencia de amplios canales o autopistas de internet que faciliten la gestión judicial.</t>
  </si>
  <si>
    <t> Ausencia de uniformidad y oportunidad en la publicación web de todas las actuaciones de la Jurisdicción de lo Contencioso Administrativo del Cesar.</t>
  </si>
  <si>
    <t>AMBIENTALES</t>
  </si>
  <si>
    <t>Desconocimiento del Plan de Gestión Ambiental que aplica para la Rama Judicial Acuerdo PSAA14-10160</t>
  </si>
  <si>
    <t xml:space="preserve">Disminución significativa en el consumo de servicios públicos por efecto de la aplicación del aforo en las sedes judiciales </t>
  </si>
  <si>
    <t>Disminución en el uso de papel, toners y demás elementos de oficina al implementar el uso de medios tecnológicos.</t>
  </si>
  <si>
    <t xml:space="preserve">ESTRATEGIAS/ACCIONES </t>
  </si>
  <si>
    <t>ESTRATEGIA/ACCIÓN/ PROYECTO</t>
  </si>
  <si>
    <t xml:space="preserve">GESTIONA </t>
  </si>
  <si>
    <t xml:space="preserve">DOCUMENTADA EN </t>
  </si>
  <si>
    <t>A</t>
  </si>
  <si>
    <t>O</t>
  </si>
  <si>
    <t>D</t>
  </si>
  <si>
    <t>F</t>
  </si>
  <si>
    <t>Realizar por parte del lider del SIGCMA del juzgado capacitación y seguimiento periódico de cumplimiento del sistema complementado con las capacitaciones realizadas por la Coordinación  Nacional del SIGCMA.</t>
  </si>
  <si>
    <t>3,5,14,28,40</t>
  </si>
  <si>
    <t xml:space="preserve">Plan de acción 
</t>
  </si>
  <si>
    <t xml:space="preserve">Actualizar permanentemente el  marco normativo en los despachos judiciales </t>
  </si>
  <si>
    <t>1,3,12,14,15</t>
  </si>
  <si>
    <t>1,2,11</t>
  </si>
  <si>
    <t xml:space="preserve">Matriz de riesgos </t>
  </si>
  <si>
    <t xml:space="preserve">Promover la unificación de criterios sobre la aplicación de modificaciones en la legislación y la jurisprudencia </t>
  </si>
  <si>
    <t>1,3,12,13,14,15</t>
  </si>
  <si>
    <t>7,19,29</t>
  </si>
  <si>
    <t xml:space="preserve">Autogestionar el conocimiento (autocapacitación de acuerdo con programación definida por cada despacho)
</t>
  </si>
  <si>
    <t>7,19,20,22,23,29</t>
  </si>
  <si>
    <t xml:space="preserve">Control de vencimiento de términos procesales y notificaciones </t>
  </si>
  <si>
    <t>Falta de planeación</t>
  </si>
  <si>
    <t>Priorizar el impulso de los procesos más antiguos en procura de proporcionar respuesta oportuna a la demanda de justicia</t>
  </si>
  <si>
    <t>1,9,11,17,19,20,21,24,26</t>
  </si>
  <si>
    <t>2,3,13</t>
  </si>
  <si>
    <t xml:space="preserve">Implementar canales de comunicación de fácil acceso  para los usuarios y socializarlos con las partes interesadas internas y externas
</t>
  </si>
  <si>
    <t>37,38,39</t>
  </si>
  <si>
    <t>21,24,3</t>
  </si>
  <si>
    <t>Escalar ante las instancias de decisión la adecuación de infraestructura, suministro de mobiliario adecuado, insuficiencia de recurso humano</t>
  </si>
  <si>
    <t>8,9,10</t>
  </si>
  <si>
    <t>8,22,23,26,30,31,33,36</t>
  </si>
  <si>
    <t>Conocer e implementar las diferentes herramientas tecnológicas dispuestas para la prestación del servicios de justicia, la realización de audiencias virtuales y la gestión del expediente judicial.</t>
  </si>
  <si>
    <t>4,8,10,11</t>
  </si>
  <si>
    <t>22,23,24,25,26,27</t>
  </si>
  <si>
    <t>24,25,26,27</t>
  </si>
  <si>
    <t xml:space="preserve">Consolidar los procesos de digitalización en concordancia con el protocolo adoptado para el manejo del expediente electrónico </t>
  </si>
  <si>
    <t>9,11,18,19,22</t>
  </si>
  <si>
    <t>14,15,21,26</t>
  </si>
  <si>
    <t>Uso incorrecto de las TICS</t>
  </si>
  <si>
    <t>Asignar el personal con el perfil requerido para realizar gestiones de tipo específico o judicial, optimizando la colaboración de judicantes y practicantes</t>
  </si>
  <si>
    <t>9,10,11,13,16</t>
  </si>
  <si>
    <t xml:space="preserve">Adelantar campañas sobre manejo y disposición de residuos peligrosos e inservibles </t>
  </si>
  <si>
    <t>Realizar reuniones mensuales para la socialización, actualización y seguimiento de las actividades a cargo de los líderes del SIGCMA.</t>
  </si>
  <si>
    <t>1,3,4,5,6,7,14,40</t>
  </si>
  <si>
    <t>6,7,8,9,10,11,13,19</t>
  </si>
  <si>
    <t>Desarrollar habilidades de liderazgo, planeación, trabajo en equipo, conocimiento y apropiación  del SIGCMA, por parte de los líderes de proceso.</t>
  </si>
  <si>
    <t xml:space="preserve">Plan de acción </t>
  </si>
  <si>
    <t>Definir y asignar responsables para los roles de líderes de proceso y de profesionales de enlace para el funcionamiento del SIGCMA.</t>
  </si>
  <si>
    <t xml:space="preserve">Asistir y participar activamente en los procesos de normalización y estandarización de procesos y procedimientos conforme a la programación definida por la Coordinación Nacional del SIGCMA </t>
  </si>
  <si>
    <t>Inexactitud de la información</t>
  </si>
  <si>
    <t>Fortalecer el conocimiento del SIGCMA,  modelos de gestión, seguridad informatica, normas antisoborno, normas de bioseguridad etc.,  por parte de los servidores judiciales</t>
  </si>
  <si>
    <t>3,4,5,6,14</t>
  </si>
  <si>
    <t>Corrupción</t>
  </si>
  <si>
    <t>Medición de satisfacción al usuario mediante realización de encuestas.</t>
  </si>
  <si>
    <t>17,22,23</t>
  </si>
  <si>
    <t>Corrupción - Deficiencia de control</t>
  </si>
  <si>
    <t>Fortalecer el conocimiento y cumplimiento de los protocolos de bioseguridad</t>
  </si>
  <si>
    <t>Matriz Mapa de Riesgos</t>
  </si>
  <si>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</si>
  <si>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rgb="FF002060"/>
        <rFont val="Arial Narrow"/>
        <family val="2"/>
      </rPr>
      <t>Paso 2: identificación del riesgo</t>
    </r>
    <r>
      <rPr>
        <sz val="11"/>
        <rFont val="Arial Narrow"/>
        <family val="2"/>
      </rPr>
      <t xml:space="preserve">, donde se explica ampliamente las bases para adelantar este análisis.
Así mismo, considere en el </t>
    </r>
    <r>
      <rPr>
        <b/>
        <sz val="11"/>
        <color rgb="FF002060"/>
        <rFont val="Arial Narrow"/>
        <family val="2"/>
      </rPr>
      <t>Paso 3: valoración del riesgo</t>
    </r>
    <r>
      <rPr>
        <sz val="11"/>
        <rFont val="Arial Narrow"/>
        <family val="2"/>
      </rPr>
      <t xml:space="preserve"> los lineamientos para definir el No. de veces que se hace la actividad con la cual se relaciona el riesgo y su impacto en términos establecidos en la Tabla de Impacto. En este mismo paso se analizan los controles que deben responder a los atributos de eficiencia e informativos.
</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</si>
  <si>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acorde con el nivel de desagregación que se considere necesaria.</t>
    </r>
  </si>
  <si>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</si>
  <si>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</si>
  <si>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</si>
  <si>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</si>
  <si>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</si>
  <si>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</si>
  <si>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</si>
  <si>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</si>
  <si>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</si>
  <si>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el consecutivo de riesgos.
</t>
  </si>
  <si>
    <t>Impacto</t>
  </si>
  <si>
    <t>Analice las consecuencias que puede ocasionar a la organización la materialización del riesgo y escoja en la lista desplegable.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</si>
  <si>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</si>
  <si>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</si>
  <si>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</si>
  <si>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</si>
  <si>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</si>
  <si>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raíz, permitiendo contar con una redacción clara y concreta del riesgo identificado. Tenga en cuenta la estructura de alto nivel establecida , inicia con </t>
    </r>
    <r>
      <rPr>
        <b/>
        <sz val="9"/>
        <color theme="9" tint="-0.249977111117893"/>
        <rFont val="Arial Narrow"/>
        <family val="2"/>
      </rPr>
      <t xml:space="preserve">POSIBILIDAD DE + Impacto para la entidad + Causa Raíz </t>
    </r>
  </si>
  <si>
    <t>Clasificación del Riesgo</t>
  </si>
  <si>
    <t>Utilice la lista de despligue que se encuentra parametrizada, le aparecerán las opciones: 1)Daños Activos Fijos/Eventos Externos, 2)Ejecucion y Administracion de procesos, 3)Fallas Tecnologicas, 4)Fraude Externo, 5)Fraude Interno, 6)Relaciones Laborales, 7)Usuarios, productos y practicas organizacionales, 8)Evento Internos Ambientales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</si>
  <si>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</si>
  <si>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I-J)</t>
  </si>
  <si>
    <t>Criterios de Impacto</t>
  </si>
  <si>
    <t>Utilice la lista de despligue que se encuentra parametrizada, le aparecerán las opciones de la tabla de Impacto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</si>
  <si>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</si>
  <si>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</si>
  <si>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</si>
  <si>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t xml:space="preserve">Recuerde que el control se define como la medida que permite reducir o mitigar un riesgo. Defina el control (es) que atacan las causas del riesgo, </t>
  </si>
  <si>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</si>
  <si>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</si>
  <si>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</si>
  <si>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1)Preventivo, 2)Detectivo, 3)Correctivo.</t>
  </si>
  <si>
    <r>
      <t xml:space="preserve">ATRIBUTOS EFICIENCIA
</t>
    </r>
    <r>
      <rPr>
        <sz val="9"/>
        <rFont val="Arial Narrow"/>
        <family val="2"/>
      </rPr>
      <t>Implementación</t>
    </r>
  </si>
  <si>
    <t>Utilice la lista de despligue que se encuentra parametrizada, le aparecerán las opciones: 1)Automático, 2)Manual.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</si>
  <si>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</si>
  <si>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</si>
  <si>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</si>
  <si>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 xml:space="preserve">Utilice la lista de despligue que se encuentra parametrizada, le aparecerán las opciones: 1)Documentado, 2)Sin documentar. Estas no se presentan valoración </t>
  </si>
  <si>
    <r>
      <t xml:space="preserve">ATRIBUTOS INFORMATIVOS
</t>
    </r>
    <r>
      <rPr>
        <sz val="9"/>
        <rFont val="Arial Narrow"/>
        <family val="2"/>
      </rPr>
      <t>Frecuencia</t>
    </r>
  </si>
  <si>
    <t xml:space="preserve">Utilice la lista de despligue que se encuentra parametrizada, le aparecerán las opciones: 1)Continua, 2)Aleatoria. Estas no se presentan valoración </t>
  </si>
  <si>
    <r>
      <t xml:space="preserve">ATRIBUTOS INFORMATIVOS
</t>
    </r>
    <r>
      <rPr>
        <sz val="9"/>
        <rFont val="Arial Narrow"/>
        <family val="2"/>
      </rPr>
      <t>Registro</t>
    </r>
  </si>
  <si>
    <t xml:space="preserve">Utilice la lista de despligue que se encuentra parametrizada, le aparecerán las opciones: 1)Con Registro, 2) Sin Registro.Estas no se presentan valoración </t>
  </si>
  <si>
    <t>Evaluación del Nivel de Riesgo - Nivel de Riesgo Residual</t>
  </si>
  <si>
    <r>
      <t>La matriz automáticamente hará el cálculo, acorde con el control o controles definidos con sus atributos analizados, lo que permitirá establecer e</t>
    </r>
    <r>
      <rPr>
        <sz val="9"/>
        <color theme="1"/>
        <rFont val="Arial Narrow"/>
        <family val="2"/>
      </rPr>
      <t>l nivel de riesgo inherente</t>
    </r>
    <r>
      <rPr>
        <sz val="9"/>
        <rFont val="Arial Narrow"/>
        <family val="2"/>
      </rPr>
      <t xml:space="preserve"> (Columnas AA -AD- AE-AF-AG-AH).</t>
    </r>
  </si>
  <si>
    <t>Tratamiento</t>
  </si>
  <si>
    <t>Utilice la lista de despligue que se encuentra parametrizada, le aparecerán las opciones: 1)Aceptar, 2)Evitar, 3)Reducir (compartir), 4)Reducir (mitigar) y tener en cuenta el tratamiento a  implementar que se encuentra estipulado en la Hoja 10 de Matriz de Calor en la parte derecha.</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</si>
  <si>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</si>
  <si>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</si>
  <si>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</si>
  <si>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1)Finalizado, 2)En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</si>
  <si>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6 Clasificación del Riesgo:</t>
    </r>
    <r>
      <rPr>
        <sz val="11"/>
        <rFont val="Arial Narrow"/>
        <family val="2"/>
      </rPr>
      <t xml:space="preserve"> Información pertinente refente a la clasificación de los riesgos asociados.</t>
    </r>
  </si>
  <si>
    <r>
      <t xml:space="preserve"> -</t>
    </r>
    <r>
      <rPr>
        <sz val="11"/>
        <rFont val="Arial Narrow"/>
        <family val="2"/>
      </rPr>
      <t xml:space="preserve"> </t>
    </r>
    <r>
      <rPr>
        <b/>
        <sz val="11"/>
        <rFont val="Arial Narrow"/>
        <family val="2"/>
      </rPr>
      <t xml:space="preserve"> Hoja 7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</si>
  <si>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</si>
  <si>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9 Tabla de Valoración de Controles: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</si>
  <si>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10 Matriz de Calor: </t>
    </r>
    <r>
      <rPr>
        <sz val="11"/>
        <rFont val="Arial Narrow"/>
        <family val="2"/>
      </rPr>
      <t xml:space="preserve">En esta hoja, en la medida en que ese diligencia el Mapa Final, se verán reflejados los riesgos en su zona correspondiente. Esta hoja no se diligencia se genera de manera automática.
</t>
    </r>
  </si>
  <si>
    <r>
      <t xml:space="preserve"> -  </t>
    </r>
    <r>
      <rPr>
        <b/>
        <sz val="10"/>
        <rFont val="Arial Narrow"/>
        <family val="2"/>
      </rPr>
      <t>Hoja 11 a la 14 Seguimientos Trimestrales</t>
    </r>
    <r>
      <rPr>
        <sz val="10"/>
        <rFont val="Arial Narrow"/>
        <family val="2"/>
      </rPr>
      <t xml:space="preserve">: En estas hojas de cálculo se realiza el seguimiento trimestral del mapa final de riesgos </t>
    </r>
  </si>
  <si>
    <t xml:space="preserve">MATRIZ DE RIESGOS SIGCMA </t>
  </si>
  <si>
    <t>SIGCMA</t>
  </si>
  <si>
    <t>Proceso:</t>
  </si>
  <si>
    <t>Administración de Justicia</t>
  </si>
  <si>
    <t>Objetivo:</t>
  </si>
  <si>
    <t>Alcance:</t>
  </si>
  <si>
    <t xml:space="preserve">Despachos Judiciales </t>
  </si>
  <si>
    <t>Identificación del riesgo</t>
  </si>
  <si>
    <t>Análisis del riesgo inherente</t>
  </si>
  <si>
    <t>Evaluación del riesgo - Valoración de los controles</t>
  </si>
  <si>
    <t>Evaluación del riesgo - Nivel del riesgo residual</t>
  </si>
  <si>
    <t>Plan de Acción</t>
  </si>
  <si>
    <t>N.</t>
  </si>
  <si>
    <t>Riesgo</t>
  </si>
  <si>
    <t>Frecuencia con la cual se realiza la actividad</t>
  </si>
  <si>
    <t>Probabilidad Inherente</t>
  </si>
  <si>
    <t>%</t>
  </si>
  <si>
    <t>Criterios de impacto</t>
  </si>
  <si>
    <t>Impacto 
Inherente</t>
  </si>
  <si>
    <t>No. Control</t>
  </si>
  <si>
    <t>Atributos</t>
  </si>
  <si>
    <t>Probabilidad Residual</t>
  </si>
  <si>
    <t>Probabilidad Residua Finall</t>
  </si>
  <si>
    <t>Impacto Residual Final</t>
  </si>
  <si>
    <t>Zona de Riesgo Final</t>
  </si>
  <si>
    <t>Responsable</t>
  </si>
  <si>
    <t>Fecha Implementación</t>
  </si>
  <si>
    <t>Fecha Seguimiento</t>
  </si>
  <si>
    <t>Seguimiento</t>
  </si>
  <si>
    <t>Tipo</t>
  </si>
  <si>
    <t>Implementación</t>
  </si>
  <si>
    <t>Calificación</t>
  </si>
  <si>
    <t>Documentación</t>
  </si>
  <si>
    <t>Frecuencia</t>
  </si>
  <si>
    <t>Evidencia</t>
  </si>
  <si>
    <t>Probabilidad Residual Final</t>
  </si>
  <si>
    <t xml:space="preserve">Inexactitud en el registro de la gestion de los procesos misionales y actuaciones administrativa </t>
  </si>
  <si>
    <t>Afectación en la Prestación del Servicio de Justicia</t>
  </si>
  <si>
    <t>1. Errores en la información registrada en los aplicativos Justicia XXI, SIERJU-BI y SAMAI.
2.Insuficiencia de personal para la carga laboral presentada. 
3.Fallas en la funcionalidad de los aplicativos    
4.Incremento de solicitudes  por la  alta demanda judicial.
5.Inadecuado control de verificación del registro de la información.
6. Inadecuado registro de las actuaciones en acciones constitucionales, medios de control y procesos ejecutivos</t>
  </si>
  <si>
    <t>Errores en la información registrada en los aplicativos Justicia XXI WEB y SIERJU-BI</t>
  </si>
  <si>
    <t>Posibilidad de incumplimiento de las metas establecidas debido a Errores en la información registrada en los aplicativos Justicia XXI, SIERJU-BI y SAMAI.</t>
  </si>
  <si>
    <t>Ejecución y Administración de Procesos</t>
  </si>
  <si>
    <t>Afecta la Prestación del Servicio de Administración de Justicia en 15%</t>
  </si>
  <si>
    <t>Revisión y validación de la información por parte de Secretaría.</t>
  </si>
  <si>
    <t>Preventivo</t>
  </si>
  <si>
    <t>Manual</t>
  </si>
  <si>
    <t>Documentado</t>
  </si>
  <si>
    <t>Continua</t>
  </si>
  <si>
    <t>Con Registro</t>
  </si>
  <si>
    <t>Aceptar</t>
  </si>
  <si>
    <t>Revisión y validación de la información por parte del Despacho.</t>
  </si>
  <si>
    <t>Subsanar errores en el registro.</t>
  </si>
  <si>
    <t>Aleatoria</t>
  </si>
  <si>
    <t>ERRORES DE REPARTO</t>
  </si>
  <si>
    <t>1.Falta de planeación y organización en el proceso de reparto.
2. Falta de capacidad instalada para atender el alto volúmen de trabajo debido a la cantidad de expedientes que se recepcionan. 
3. Inconsistencias entre el órden establecido por el administrador del sistema y el órden previsto en los Acuerdos que norman el reparto.</t>
  </si>
  <si>
    <t>Errores en todas las actividades ligadas al reparto.</t>
  </si>
  <si>
    <t>Posibilidad de incumplimiento de las metas establecidas debido a errores en todas las actividades ligadas al reparto</t>
  </si>
  <si>
    <t>Verificar los datos consignados en el acta de reparto para confirmar que coincidan con el expediente.</t>
  </si>
  <si>
    <t>Detectivo</t>
  </si>
  <si>
    <t>ERRORES EN LA NOTIFICACIÓN</t>
  </si>
  <si>
    <t>1. Falta de seguimiento y control del cumplimiento efectivo de la actividad asignada. 
2. Falta de información pertinente para realizar la actividad (correos errados, direcciones erradas de las partes). 
3. Falta de recursos, medios electrónicos y tecnológicos para el cumplimiento de la actividad.</t>
  </si>
  <si>
    <t>Falta de vinculaciòn de las partes y terceros que genera nulidades y demoras en el proceso.</t>
  </si>
  <si>
    <t>Posibilidad de Incumplimiento de las metas establecidas debido a la Falta de vinculaciòn de las partes y terceros que genera nulidades y demoras en el proceso.</t>
  </si>
  <si>
    <t>Afecta la Prestación del Servicio de Administración de Justicia en 20%</t>
  </si>
  <si>
    <t>Verificación de recepción de correos electrónicos por Secretaría.</t>
  </si>
  <si>
    <t>Verificación previo a seguir a la siguiente etapa procesal.</t>
  </si>
  <si>
    <t>Subsanar errores en el procedimiento de notificación.</t>
  </si>
  <si>
    <t>Correctivo</t>
  </si>
  <si>
    <t>FALTA DE PLANEACIÓN</t>
  </si>
  <si>
    <t>Incumplimiento de las metas establecidas</t>
  </si>
  <si>
    <t>1.Imprecisión al establecer lineamientos de planeaciòn  para el desarrollo de las tareas propias del despacho.
2.Deficiencia en las competencias necesarias del personal del despacho. 
3.Insuficiencia de equipos y soporte tecnológicos para el trabajo presencial y  virtual.
4.Complejidad de los procesos judiciales.
5.Insuficiencia de personal para la carga laboral presentada.</t>
  </si>
  <si>
    <t>Desconocimiento del contexto interno y externo del despacho judicial.</t>
  </si>
  <si>
    <t>Posibilidad de Incumplimiento de las metas establecidas debido a Desconocimiento del contexto interno y externo del despacho judicial.</t>
  </si>
  <si>
    <t>Incumplimiento máximo del 20% de la meta planeada</t>
  </si>
  <si>
    <t>Seguimiento periódico al Plan de Acción y Planeador, matriz PHVA establecido por el  Tribunal, Juzgados y Oficina de apoyo.</t>
  </si>
  <si>
    <t>Asistir a las actividades de formación, capacitación  y asesoramiento para el fortalecimiento de las competencias por parte del SIGCMA.</t>
  </si>
  <si>
    <t xml:space="preserve">Unificar procesos del mismo tipo para reducir el tiempo de las diligencias judiciales y agilizar el acceso a la justicia </t>
  </si>
  <si>
    <t>Solicitar la Asignación de personal por descongestión y/o adecuados lineamientos de planeación  y redistribución de funciones asignadas al personal del despacho.</t>
  </si>
  <si>
    <t>USO INCORRECTO DE LAS TICS Y DIFICULTADES DERIVADAS DEL TRABAJO EN CASA</t>
  </si>
  <si>
    <t>1. Uso incorrecto de las herramientas tecnologicas por parte de los servidores judiciales y los usuarios.
2. Falta de conectividad para la realización y/o participación en las audiencias virtuales.</t>
  </si>
  <si>
    <t xml:space="preserve">Falta de capacitaciones en TICs y/o falta de medios tecnológicos para llevar acabo las audiencias virtuales. </t>
  </si>
  <si>
    <t>Posibilidad de afectación en la prestación de servicios judiciales debido a la falta de capacitaciones en TICs y/o falta de medios tecnológicos para llevar a cabo las audiencias virtuales.</t>
  </si>
  <si>
    <t>Usuarios, productos y prácticas organizacionales</t>
  </si>
  <si>
    <t>Capacitaciones de la Escuela Judicial "Rodrigo Lara Bonilla".</t>
  </si>
  <si>
    <t>Capacitaciones por parte de los ingenieros.</t>
  </si>
  <si>
    <t>Autocapacitación.</t>
  </si>
  <si>
    <t>Apoyo logístico a los usuarios que no dispongan de los medios tecnológicos para participar de las audiencias virtuales.</t>
  </si>
  <si>
    <t>Sin Registro</t>
  </si>
  <si>
    <t>DECISIÓN JUDICIAL PROFERIDA CON FUNDAMENTO EN NORMAS DEROGADAS Y/O MODIFICADAS.</t>
  </si>
  <si>
    <t>Vulneración de los derechos fundamentales de los ciudadanos</t>
  </si>
  <si>
    <t>Proferir una decision judicial no ajustada a cambios normativos, lo cual genera nulidades, y por ende, demoras en el proceso.</t>
  </si>
  <si>
    <t>Falta de actualización de las normas que regulan el proceso judicial.</t>
  </si>
  <si>
    <t>Posibilidad de Vulneración de los derechos fundamentales de los ciudadanos debido a la falta de actualización de las normas que regulan el proceso judicial.</t>
  </si>
  <si>
    <t>Cualquier afectación a la violacion de los derechos de los ciudadanos se considera con consecuencias altas</t>
  </si>
  <si>
    <t>Actualización de normograma y adecuación de procedimientos.</t>
  </si>
  <si>
    <t>Identificación y actualización de lineas jurisprudenciales.</t>
  </si>
  <si>
    <t>FALLAS DE SEGURIDAD EN EL MANEJO DE LA INFORMACIÓN</t>
  </si>
  <si>
    <t xml:space="preserve">Ciberataque o ataque informático orientado a obtener acceso no autorizado y/o a usar de forma indebida la información.              </t>
  </si>
  <si>
    <t>Fallas de seguridad de tipo informática</t>
  </si>
  <si>
    <t>Posibilidad de… debido a</t>
  </si>
  <si>
    <t>Fallas Tecnológicas</t>
  </si>
  <si>
    <t xml:space="preserve">Instalación de antivirus, firewall (cortafuego), fortinet.   </t>
  </si>
  <si>
    <t xml:space="preserve">Ingreso de los equipos al Directorio Activo Unificado para la Rama Judicial. </t>
  </si>
  <si>
    <t>Establecimiento de contraseñas seguras para el acceso a los computadores y aplicativos.</t>
  </si>
  <si>
    <t>Contar con correos institucionales para el personal del Despacho.</t>
  </si>
  <si>
    <t>CORRUPCIÓN</t>
  </si>
  <si>
    <t>Reputacional (Corrupción)</t>
  </si>
  <si>
    <t>1.Insuficientes programas de capacitación para la toma de conciencia debido al desconocimiento de la ley antisoborno (ISO 37001:2016)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t>
  </si>
  <si>
    <t xml:space="preserve">Carencia en transparencia, etica y valores . </t>
  </si>
  <si>
    <t xml:space="preserve">Posibilidad de actos indebidos de  los servidores judiciales debido a  la carencia en transparencia, etica y valores </t>
  </si>
  <si>
    <t>Fraude Interno</t>
  </si>
  <si>
    <t>Cualquier acto indebido de los servidores judiciales genera altas consecuencias para la entidad</t>
  </si>
  <si>
    <t xml:space="preserve">Sensibilización sobre la importancia y valor de la función cumplida por la Rama Judicial.  </t>
  </si>
  <si>
    <t>Reducir(mitigar)</t>
  </si>
  <si>
    <t>Fomentar  la conciencia de realizar las actuaciones ajustadas a la ley y el respeto de los derechos.</t>
  </si>
  <si>
    <t>Diligenciamiento oportuno de las actas de seguimiento al desempeño de los servidores y de calificacion de servicios.</t>
  </si>
  <si>
    <t>Vigilancias Judiciales administrativas orientadas a garantizar el cumplimiento de terminos procesales y a la adopcion de medidas preventivas, correctivas y de mejora.</t>
  </si>
  <si>
    <t xml:space="preserve">Rendicion Publica de Cuentas de la gestion judicial a cargo de la Jurisdiccion de lo Contencioso Administrativo del Cesar.   </t>
  </si>
  <si>
    <t>Interrupción o demora en el Servicio Público de Administrar  Justicia</t>
  </si>
  <si>
    <r>
      <t xml:space="preserve">1. Paro por sindicato
2. Huelgas, protestas ciudadana
3. Disturbios o hechos violentos
</t>
    </r>
    <r>
      <rPr>
        <sz val="11"/>
        <color rgb="FFFF0000"/>
        <rFont val="Calibri"/>
        <family val="2"/>
        <scheme val="minor"/>
      </rPr>
      <t>4.Pandemia</t>
    </r>
    <r>
      <rPr>
        <sz val="11"/>
        <color theme="1"/>
        <rFont val="Calibri"/>
        <family val="2"/>
        <scheme val="minor"/>
      </rPr>
      <t xml:space="preserve">
5.Emergencias Ambientales</t>
    </r>
  </si>
  <si>
    <t>Suceso de fuerza mayor que imposibilitan la gestión judicial</t>
  </si>
  <si>
    <t>Posibilidad de  afectación en la Prestación del Servicio de Justicia debido a un suceso de fuerza mayor que imposibilita la gestión judicial</t>
  </si>
  <si>
    <t>Implementación de herramientas tecnológicas propias de la entidad para el trabajo en casa</t>
  </si>
  <si>
    <t>Políticas y directrices claras aplicadas para evacuar y proteger a los servidores judiciales</t>
  </si>
  <si>
    <t>Programa de Prevención por parte de la ARL</t>
  </si>
  <si>
    <t xml:space="preserve">
Elaboración  y aplicación de medidas de prevención, contención y mitigación del riesgo  ambiental asociado por parte de la entidad.</t>
  </si>
  <si>
    <t>Inaplicabilidad de la normavidad ambiental vigente</t>
  </si>
  <si>
    <t>Afectación Ambiental</t>
  </si>
  <si>
    <t>1. Falta de socialización del Acuerdo PSAA14-10160. 
2.Baja participación de los funcionarios y servidores judiciales en las actividades de formación en el Sistema de Gestión Ambiental
3.Uso de correos no institucionales, que no permiten la llegada de campañas enviadas por correos masivos
4.  Poco compromiso en la aplicabilidad y formación de la cultura ambiental
5. Carencia del liderazgo en el Sistema de Gestión Ambiental</t>
  </si>
  <si>
    <t>Desconocimiento de los lineamientos ambientales y normatividad vigente ambiental</t>
  </si>
  <si>
    <t>Posibilidad de afectación ambiental debido al desconocimiento de las lineamientos ambientales y normatividad vigente ambiental</t>
  </si>
  <si>
    <t>Eventos Ambientales Internos</t>
  </si>
  <si>
    <t>Si el hecho llegara a presentarse, tendría medianas consecuencias o efectos sobre la entidad</t>
  </si>
  <si>
    <t xml:space="preserve">
Divulgación de programas, guías y procedimientos del Plan de Gestión Ambiental, además del  acompañamiento y/o seguimiento a implementación del Acuerdo PSAA14-10160
</t>
  </si>
  <si>
    <t>Listas de asistencia de las actividades de formación virtual y Autodiagnóstico inicial de estado de la Gestión Ambiental en las diferentes sedes</t>
  </si>
  <si>
    <t>Listas de asistencia de las sensibilización y capacitaciones charlas del Sistema de Gestión Ambiental y "Formación de Auditores en la Norma NTC ISO 14001:2015 y en la Norma Técnica de la Rama Judicial NTC 6256 :2018" por parte del  SIGCMA</t>
  </si>
  <si>
    <t xml:space="preserve">Actas de reunión donde se ratifica el compromiso de la Alta Dirección, para la implementación, mantenimiento y fortalecimiento del Sistema de Gestión Ambiental y del Plan de Gestión Ambiental de la Rama Judicial por medio de revisiones y seguimiento periódico por medio de los Comites del SIGCMA y reuniones de la Alta Dirección  </t>
  </si>
  <si>
    <t>DAÑOS ACTIVOS FIJOS/ EVENTOS EXTERNOS</t>
  </si>
  <si>
    <t>EJECUCIÓN Y ADMINISTRACIÓN DE PROCESOS</t>
  </si>
  <si>
    <t>FALLAS TECNÓLOGICAS</t>
  </si>
  <si>
    <t>FRAUDE EXTERNO</t>
  </si>
  <si>
    <t>FRAUDE INTERNO</t>
  </si>
  <si>
    <t>RELACIONES LABORALES</t>
  </si>
  <si>
    <t>USUARIOS, PRODUCTOS Y PRÁCTICAS ORGANIZACIONALES</t>
  </si>
  <si>
    <t>EVENTOS INTERNOS AMBIENTALES</t>
  </si>
  <si>
    <t>Pérdida por daños o extravíos de los activos fijos por desastres naturales u otros riesgos/eventos externos como atentados, vandalismo, orden público.</t>
  </si>
  <si>
    <t>Pérdidas derivadas de errores en la ejecución y administración de procesos.</t>
  </si>
  <si>
    <t>Errores en hardware, software, telecomunicaciones, interrupción de servicios básicos.</t>
  </si>
  <si>
    <t>Pérdida derivada de actos de fraude por personas ajenas a la organización (no participa personal de la entidad).</t>
  </si>
  <si>
    <t>Pérdida debido a actos de fraude, actuaciones irregulares, comisión de hechos delictivos abuso de confianza, apropiación indebida, incumplimiento d e regulaciones legales o internas de la entidad en las cuales está involucrado por lo menos 1 participante interno de la organización, son realizadas de forma intencional y/o con ánimo de lucro para sí mismo o para terceros.</t>
  </si>
  <si>
    <t>Pérdidas que surgen de acciones contrarias a las leyes o acuerdos de empleo, salud o seguridad, del pago de demandas por daños personales o de discriminación.</t>
  </si>
  <si>
    <t>Fallas negligentes o involuntarias de las obligaciones frente a los usuarios y que impiden satisfacer una obligación profesional frente a éstos.</t>
  </si>
  <si>
    <t xml:space="preserve">Efectos ambientales internos que puedan afectar la entidad y por ende causando un impacto al medio ambiente </t>
  </si>
  <si>
    <t>Tabla Criterios para definir el nivel de probabilidad</t>
  </si>
  <si>
    <t>Frecuencia de la Actividad</t>
  </si>
  <si>
    <t>Probabilidad</t>
  </si>
  <si>
    <t>Muy Baja</t>
  </si>
  <si>
    <t>La actividad que conlleva el riesgo se ejecuta como máximo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</si>
  <si>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</si>
  <si>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</si>
  <si>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</si>
  <si>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</si>
  <si>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</si>
  <si>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</si>
  <si>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</si>
  <si>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</si>
  <si>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</si>
  <si>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</si>
  <si>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</si>
  <si>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</si>
  <si>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 xml:space="preserve">Leve </t>
  </si>
  <si>
    <t xml:space="preserve">Afectación menor a 10 SMLMV </t>
  </si>
  <si>
    <t>El riesgo afecta la imagen de alguna área de la organización</t>
  </si>
  <si>
    <t>Menor</t>
  </si>
  <si>
    <t xml:space="preserve">Entre 10 y 50 SMLMV </t>
  </si>
  <si>
    <t>El riesgo afecta la imagen de la entidad internamente, de conocimiento general, nivel interno, alta dirección, contratista y/o de provedores</t>
  </si>
  <si>
    <t>Moderado</t>
  </si>
  <si>
    <t xml:space="preserve">Moderado </t>
  </si>
  <si>
    <t xml:space="preserve">Entre 50 y 100 SMLMV </t>
  </si>
  <si>
    <t>El riesgo afecta la imagen de la entidad con algunos usuarios de relevancia frente al logro de los objetivos</t>
  </si>
  <si>
    <t>Mayor</t>
  </si>
  <si>
    <t xml:space="preserve">Mayor </t>
  </si>
  <si>
    <t xml:space="preserve">Entre 100 y 500 SMLMV </t>
  </si>
  <si>
    <t>El riesgo afecta la imagen de de la entidad con efecto publicitario sostenido a nivel del sector justicia</t>
  </si>
  <si>
    <t>Catastrófico</t>
  </si>
  <si>
    <t xml:space="preserve">Catastrófico </t>
  </si>
  <si>
    <t xml:space="preserve">Mayor a 500 SMLMV </t>
  </si>
  <si>
    <t>El riesgo afecta la imagen de la entidad a nivel nacional, con efecto publicitarios sostenible a nivel país</t>
  </si>
  <si>
    <t>Afectación Económica</t>
  </si>
  <si>
    <t>Impacto que afecte la ejecución presupuestal en un valor ≥0,5%.</t>
  </si>
  <si>
    <t>Impacto que afecte la ejecución presupuestal en un valor ≥1%.</t>
  </si>
  <si>
    <t>Impacto que afecte la ejecución presupuestal en un valor ≥5%.</t>
  </si>
  <si>
    <t>Impacto que afecte la ejecución presupuestal en un valor ≥20%.</t>
  </si>
  <si>
    <t>Impacto que afecte la ejecución presupuestal en un valor ≥50%.</t>
  </si>
  <si>
    <t>Incumplimiento máximo del 5% de la meta planeada</t>
  </si>
  <si>
    <t>Incumplimiento máximo del 15% de la meta planeada</t>
  </si>
  <si>
    <t>Incumplimiento máximo del 50% de la meta planeada</t>
  </si>
  <si>
    <t>Incumplimiento máximo del 80% de la meta planeada</t>
  </si>
  <si>
    <t>Prestación del Servicio de Justicia</t>
  </si>
  <si>
    <t>Afecta la Prestación del Servicio de Administración de Justicia en 5%</t>
  </si>
  <si>
    <t>Afecta la Prestación del Servicio de Administración Justicia en 10%</t>
  </si>
  <si>
    <t>Afecta la Prestación del Servicio de Justicia en 15%</t>
  </si>
  <si>
    <t>Afecta la Prestación del Servicio de Administración Justicia en 20%</t>
  </si>
  <si>
    <t>Afecta la Prestación del Servicio de Administración Justicia en más del 50%</t>
  </si>
  <si>
    <t xml:space="preserve">     Entre 50 y 100 SMLMV </t>
  </si>
  <si>
    <t xml:space="preserve">     El riesgo afecta la imagen de la entidad con algunos usuarios de relevancia frente al logro de los objetivos</t>
  </si>
  <si>
    <t xml:space="preserve">Si el hecho llegara a presentarse, tendría consecuencias o efectos mínimos sobre la entidad.
</t>
  </si>
  <si>
    <t xml:space="preserve">Si el hecho llegara a presentarse, tendría bajo impacto o efecto sobre la entidad.
</t>
  </si>
  <si>
    <t xml:space="preserve">Si el hecho llegara a presentarse, tendría medianas consecuencias o efectos sobre la entidad.
</t>
  </si>
  <si>
    <t xml:space="preserve">Si el hecho llegara a presentarse, tendría altas consecuencias o efectos sobre la entidad
</t>
  </si>
  <si>
    <t xml:space="preserve">Si el hecho llegara a presentarse, tendría desastrosas consecuencias o efectos sobre la entidad.
</t>
  </si>
  <si>
    <t>Cualquier afectación a la violacion de los derechosn de los cuidadanos se considera con consecuencias altas.</t>
  </si>
  <si>
    <t>Cualquier afectación la violacion de los derechos de los ciudadanos se considera con consecuencias desastrosas.</t>
  </si>
  <si>
    <t>Cualquier acto indebido de los servidores judiciales genera consecuencias desastrosas para la entidad</t>
  </si>
  <si>
    <t>Criterios</t>
  </si>
  <si>
    <t>Subcriterios</t>
  </si>
  <si>
    <t>Afectación Económica o presupuestal</t>
  </si>
  <si>
    <t>Afectación menor a 10 SMLMV .</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</si>
  <si>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</si>
  <si>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</si>
  <si>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Muy BajaLeve</t>
  </si>
  <si>
    <t>Bajo</t>
  </si>
  <si>
    <t>Leve</t>
  </si>
  <si>
    <t>PreventivoAutomático</t>
  </si>
  <si>
    <t>Muy BajaMenor</t>
  </si>
  <si>
    <t>PreventivoManual</t>
  </si>
  <si>
    <t>Muy BajaModerado</t>
  </si>
  <si>
    <t xml:space="preserve">Probabilidad Residual </t>
  </si>
  <si>
    <t>DetectivoAutomático</t>
  </si>
  <si>
    <t>Muy BajaMayor</t>
  </si>
  <si>
    <t xml:space="preserve">Alto </t>
  </si>
  <si>
    <t>DetectivoManual</t>
  </si>
  <si>
    <t>Muy BajaCatastrófico</t>
  </si>
  <si>
    <t>Extremo</t>
  </si>
  <si>
    <t>CorrectivoAutomático</t>
  </si>
  <si>
    <t>BajaLeve</t>
  </si>
  <si>
    <t>CorrectivoManual</t>
  </si>
  <si>
    <t>BajaMenor</t>
  </si>
  <si>
    <t>BajaModerado</t>
  </si>
  <si>
    <t>BajaMayor</t>
  </si>
  <si>
    <t>Impacto Inherente</t>
  </si>
  <si>
    <t>Riesgo Final</t>
  </si>
  <si>
    <t>BajaCatastrófico</t>
  </si>
  <si>
    <t>Automático</t>
  </si>
  <si>
    <t>MediaLeve</t>
  </si>
  <si>
    <t>Alto</t>
  </si>
  <si>
    <t>MediaMenor</t>
  </si>
  <si>
    <t>MediaModerado</t>
  </si>
  <si>
    <t>MediaMayor</t>
  </si>
  <si>
    <t>MediaCatastrófico</t>
  </si>
  <si>
    <t>AltaLeve</t>
  </si>
  <si>
    <t>AltaMenor</t>
  </si>
  <si>
    <t>AltaModerado</t>
  </si>
  <si>
    <t>AltaMayor</t>
  </si>
  <si>
    <t>AltaCatastrófico</t>
  </si>
  <si>
    <t>Muy AltaLeve</t>
  </si>
  <si>
    <t>Muy AltaMenor</t>
  </si>
  <si>
    <t>Muy AltaModerado</t>
  </si>
  <si>
    <t>Muy AltaMayor</t>
  </si>
  <si>
    <t>Muy AltaCatastrófico</t>
  </si>
  <si>
    <t>MuyAltaLeve</t>
  </si>
  <si>
    <t>MuyAltaMenor</t>
  </si>
  <si>
    <t>MuyAltaModerado</t>
  </si>
  <si>
    <t>MuyAltaMayor</t>
  </si>
  <si>
    <t>MuyAltaCatastrófico</t>
  </si>
  <si>
    <t>Muy Baja El riesgo afecta la imagen de alguna área de la organización</t>
  </si>
  <si>
    <t>Muy Baja El riesgo afecta la imagen de la entidad internamente, de conocimiento general, nivel interno, alta dirección, contratista y/o de provedores</t>
  </si>
  <si>
    <t>Muy Baja El riesgo afecta la imagen de la entidad con algunos usuarios de relevancia frente al logro de los objetivos</t>
  </si>
  <si>
    <t>Muy Baja El riesgo afecta la imagen de de la entidad con efecto publicitario sostenido a nivel administrativo</t>
  </si>
  <si>
    <t>Muy Baja El riesgo afecta la imagen de la entidad a nivel nacional, con efecto publicitarios sostenible a nivel país</t>
  </si>
  <si>
    <t>Baja El riesgo afecta la imagen de alguna área de la organización</t>
  </si>
  <si>
    <t>Baja El riesgo afecta la imagen de la entidad internamente, de conocimiento general, nivel interno, alta dirección, contratista y/o de provedores</t>
  </si>
  <si>
    <t>Baja El riesgo afecta la imagen de la entidad con algunos usuarios de relevancia frente al logro de los objetivos</t>
  </si>
  <si>
    <t>Baja El riesgo afecta la imagen de de la entidad con efecto publicitario sostenido a nivel administrativo</t>
  </si>
  <si>
    <t>Baja El riesgo afecta la imagen de la entidad a nivel nacional, con efecto publicitarios sostenible a nivel país</t>
  </si>
  <si>
    <t>Media El riesgo afecta la imagen de alguna área de la organización</t>
  </si>
  <si>
    <t>Media El riesgo afecta la imagen de la entidad internamente, de conocimiento general, nivel interno, alta dirección, contratista y/o de provedores</t>
  </si>
  <si>
    <t>Media El riesgo afecta la imagen de la entidad con algunos usuarios de relevancia frente al logro de los objetivos</t>
  </si>
  <si>
    <t>Media El riesgo afecta la imagen de de la entidad con efecto publicitario sostenido a nivel administrativo</t>
  </si>
  <si>
    <t>Media El riesgo afecta la imagen de la entidad a nivel nacional, con efecto publicitarios sostenible a nivel país</t>
  </si>
  <si>
    <t>Alta El riesgo afecta la imagen de alguna área de la organización</t>
  </si>
  <si>
    <t>Alta El riesgo afecta la imagen de la entidad internamente, de conocimiento general, nivel interno, alta dirección, contratista y/o de provedores</t>
  </si>
  <si>
    <t>Alta El riesgo afecta la imagen de la entidad con algunos usuarios de relevancia frente al logro de los objetivos</t>
  </si>
  <si>
    <t>Alta El riesgo afecta la imagen de de la entidad con efecto publicitario sostenido a nivel administrativo</t>
  </si>
  <si>
    <t>Alta El riesgo afecta la imagen de la entidad a nivel nacional, con efecto publicitarios sostenible a nivel país</t>
  </si>
  <si>
    <t>Muy Alta El riesgo afecta la imagen de alguna área de la organización</t>
  </si>
  <si>
    <t>Muy Alta El riesgo afecta la imagen de la entidad internamente, de conocimiento general, nivel interno, alta dirección, contratista y/o de provedores</t>
  </si>
  <si>
    <t>Muy Alta El riesgo afecta la imagen de la entidad con algunos usuarios de relevancia frente al logro de los objetivos</t>
  </si>
  <si>
    <t>Muy Alta El riesgo afecta la imagen de de la entidad con efecto publicitario sostenido a nivel administrativo</t>
  </si>
  <si>
    <t>Muy Alta El riesgo afecta la imagen de la entidad a nivel nacional, con efecto publicitarios sostenible a nivel país</t>
  </si>
  <si>
    <t>IMPACTO</t>
  </si>
  <si>
    <t>CLASIFICACIÓN DEL RIESGO</t>
  </si>
  <si>
    <t>CRITERIOS DE IMPACTO</t>
  </si>
  <si>
    <t>TIPO</t>
  </si>
  <si>
    <t xml:space="preserve">IMPLEMENTACIÓN </t>
  </si>
  <si>
    <t>DOCUMENTACIÓN</t>
  </si>
  <si>
    <t>FRECUENCIA</t>
  </si>
  <si>
    <t>EVIDENCIA</t>
  </si>
  <si>
    <t>ESTADO</t>
  </si>
  <si>
    <t>TRATAMIENTO</t>
  </si>
  <si>
    <t>Reputacional</t>
  </si>
  <si>
    <t>Finalizado</t>
  </si>
  <si>
    <t>Fraude Externo</t>
  </si>
  <si>
    <t>Sin documentar</t>
  </si>
  <si>
    <t>En Curso</t>
  </si>
  <si>
    <t>Evitar</t>
  </si>
  <si>
    <t>Reducir(compartir)</t>
  </si>
  <si>
    <t>Relaciones Laborales</t>
  </si>
  <si>
    <t>Daños Activos Fijos/Eventos Externos</t>
  </si>
  <si>
    <t>Cualquier afectación a la violacion de los derechos de los ciudadanos se considera con consecuencias desastrosas</t>
  </si>
  <si>
    <t>Afecta la Prestación del Servicio de Administración de Justicia en 10%</t>
  </si>
  <si>
    <t>Afecta la Prestación del Servicio de Administración de Justicia en más del 50%</t>
  </si>
  <si>
    <t>Si el hecho llegara a presentarse, tendría consecuencias o efectos mínimos sobre la entidad</t>
  </si>
  <si>
    <t>Si el hecho llegara a presentarse, tendría bajo impacto o efecto sobre la entidad</t>
  </si>
  <si>
    <t>Si el hecho llegara a presentarse, tendría altas consecuencias o efectos sobre la entidad</t>
  </si>
  <si>
    <t>Si el hecho llegara a presentarse, tendría desastrosas consecuencias o efectos sobre la entidad</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</si>
  <si>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</si>
  <si>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</si>
  <si>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</si>
  <si>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</si>
  <si>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</si>
  <si>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</si>
  <si>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</si>
  <si>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</si>
  <si>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</si>
  <si>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</si>
  <si>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</si>
  <si>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</si>
  <si>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</si>
  <si>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</si>
  <si>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</si>
  <si>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</si>
  <si>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</si>
  <si>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</si>
  <si>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</si>
  <si>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</si>
  <si>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t>
  </si>
  <si>
    <t>Muy Alta
100%</t>
  </si>
  <si>
    <t/>
  </si>
  <si>
    <t>Evitar,Reducir (Compartir),Reducir(Mitigar)</t>
  </si>
  <si>
    <t>Alta
80%</t>
  </si>
  <si>
    <t>Reducir (Compartir),Reducir(Mitigar), Evitar</t>
  </si>
  <si>
    <t>Media
60%</t>
  </si>
  <si>
    <t>Aceptar el riesgo, Reducir (Compartir),Reducir(Mitigar)</t>
  </si>
  <si>
    <t>Baja
40%</t>
  </si>
  <si>
    <t>Aceptar el riesgo</t>
  </si>
  <si>
    <t>Muy Baja
20%</t>
  </si>
  <si>
    <t>Leve
20%</t>
  </si>
  <si>
    <t>Menor
40%</t>
  </si>
  <si>
    <t>Moderado
60%</t>
  </si>
  <si>
    <t>Mayor
80%</t>
  </si>
  <si>
    <t>Catastrófico
100%</t>
  </si>
  <si>
    <t>SEGUIMIENTO MATRIZ DE RIESGOS SIGCMA 1 TRIMESTRE</t>
  </si>
  <si>
    <t xml:space="preserve">IDENTIFICACIÓN DEL RIESGO </t>
  </si>
  <si>
    <t>VALORACION RIESGO INHERENTE</t>
  </si>
  <si>
    <t>VALORACION RIESGO RESIDUAL</t>
  </si>
  <si>
    <t>ACTIVIDADES</t>
  </si>
  <si>
    <t>PROCESO LIDER</t>
  </si>
  <si>
    <t>FECHA DE LA ACTIVIDAD</t>
  </si>
  <si>
    <t>ANÁLISIS DEL RESULTADO FINAL 
1 TRIMESTRE</t>
  </si>
  <si>
    <t>Causas Inmediata</t>
  </si>
  <si>
    <t>PROBABILIDAD</t>
  </si>
  <si>
    <t>NIVEL</t>
  </si>
  <si>
    <t xml:space="preserve">IMPACTO </t>
  </si>
  <si>
    <t>CENTRAL</t>
  </si>
  <si>
    <t>SECCIONAL</t>
  </si>
  <si>
    <t>DESPACHO JUDICIAL</t>
  </si>
  <si>
    <t xml:space="preserve"> INICIO
DIA/MES/AÑO</t>
  </si>
  <si>
    <t>FIN 
DIA/MES/AÑO</t>
  </si>
  <si>
    <t>SEGUIMIENTO MATRIZ DE RIESGOS SIGCMA 2 TRIMESTRE</t>
  </si>
  <si>
    <t>ANÁLISIS DEL RESULTADO FINAL 
2 TRIMESTRE</t>
  </si>
  <si>
    <t>g</t>
  </si>
  <si>
    <t>SEGUIMIENTO MATRIZ DE RIESGOS SIGCMA 3 TRIMESTRE</t>
  </si>
  <si>
    <t>ANÁLISIS DEL RESULTADO FINAL 
3 TRIMESTRE</t>
  </si>
  <si>
    <t>SEGUIMIENTO MATRIZ DE RIESGOS SIGCMA 4 TRIMESTRE</t>
  </si>
  <si>
    <t>ANÁLISIS DEL RESULTADO FINAL 
4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</si>
</sst>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0">
    <font>
      <sz val="11"/>
      <color theme="1"/>
      <name val="Calibri"/>
      <family val="2"/>
      <scheme val="minor"/>
    </font>
    <font>
      <sz val="11"/>
      <color theme="1"/>
      <name val="Arial Narrow"/>
      <family val="2"/>
    </font>
    <font>
      <sz val="14"/>
      <color theme="1"/>
      <name val="Arial Narrow"/>
      <family val="2"/>
    </font>
    <font>
      <b/>
      <sz val="11"/>
      <color theme="1"/>
      <name val="Arial Narrow"/>
      <family val="2"/>
    </font>
    <font>
      <b/>
      <sz val="11"/>
      <color theme="0"/>
      <name val="Arial Narrow"/>
      <family val="2"/>
    </font>
    <font>
      <b/>
      <sz val="14"/>
      <color theme="0"/>
      <name val="Arial Narrow"/>
      <family val="2"/>
    </font>
    <font>
      <b/>
      <sz val="16"/>
      <color theme="0"/>
      <name val="Arial Narrow"/>
      <family val="2"/>
    </font>
    <font>
      <b/>
      <sz val="22"/>
      <color theme="1"/>
      <name val="Arial"/>
      <family val="2"/>
    </font>
    <font>
      <sz val="10"/>
      <name val="Arial"/>
      <family val="2"/>
    </font>
    <font>
      <sz val="10"/>
      <name val="Arial Narrow"/>
      <family val="2"/>
    </font>
    <font>
      <b/>
      <u/>
      <sz val="11"/>
      <name val="Arial Narrow"/>
      <family val="2"/>
    </font>
    <font>
      <b/>
      <sz val="11"/>
      <name val="Arial Narrow"/>
      <family val="2"/>
    </font>
    <font>
      <sz val="11"/>
      <name val="Arial Narrow"/>
      <family val="2"/>
    </font>
    <font>
      <b/>
      <sz val="10"/>
      <name val="Arial Narrow"/>
      <family val="2"/>
    </font>
    <font>
      <sz val="12"/>
      <name val="Times New Roman"/>
      <family val="1"/>
    </font>
    <font>
      <b/>
      <sz val="9"/>
      <name val="Arial Narrow"/>
      <family val="2"/>
    </font>
    <font>
      <sz val="9"/>
      <name val="Arial Narrow"/>
      <family val="2"/>
    </font>
    <font>
      <b/>
      <sz val="9"/>
      <color theme="9" tint="-0.249977111117893"/>
      <name val="Arial Narrow"/>
      <family val="2"/>
    </font>
    <font>
      <b/>
      <sz val="9"/>
      <color theme="0"/>
      <name val="Arial Narrow"/>
      <family val="2"/>
    </font>
    <font>
      <sz val="11"/>
      <color rgb="FFFF0000"/>
      <name val="Calibri"/>
      <family val="2"/>
      <scheme val="minor"/>
    </font>
    <font>
      <b/>
      <sz val="11"/>
      <color theme="1"/>
      <name val="Calibri"/>
      <family val="2"/>
      <scheme val="minor"/>
    </font>
    <font>
      <sz val="11"/>
      <color theme="0"/>
      <name val="Calibri"/>
      <family val="2"/>
      <scheme val="minor"/>
    </font>
    <font>
      <b/>
      <sz val="26"/>
      <color theme="1"/>
      <name val="Arial Narrow"/>
      <family val="2"/>
    </font>
    <font>
      <b/>
      <sz val="18"/>
      <color theme="1"/>
      <name val="Arial Narrow"/>
      <family val="2"/>
    </font>
    <font>
      <sz val="16"/>
      <color theme="1"/>
      <name val="Arial Narrow"/>
      <family val="2"/>
    </font>
    <font>
      <sz val="16"/>
      <color rgb="FF000000"/>
      <name val="Arial Narrow"/>
      <family val="2"/>
    </font>
    <font>
      <sz val="18"/>
      <name val="Arial"/>
      <family val="2"/>
    </font>
    <font>
      <sz val="11"/>
      <name val="Calibri"/>
      <family val="2"/>
      <scheme val="minor"/>
    </font>
    <font>
      <sz val="24"/>
      <name val="Arial"/>
      <family val="2"/>
    </font>
    <font>
      <sz val="16"/>
      <color rgb="FFFF0000"/>
      <name val="Arial Narrow"/>
      <family val="2"/>
    </font>
    <font>
      <sz val="16"/>
      <color rgb="FFFF0000"/>
      <name val="Calibri"/>
      <family val="2"/>
      <scheme val="minor"/>
    </font>
    <font>
      <b/>
      <sz val="14"/>
      <color rgb="FF000000"/>
      <name val="Arial Narrow"/>
      <family val="2"/>
    </font>
    <font>
      <sz val="10"/>
      <color theme="1"/>
      <name val="Calibri"/>
      <family val="2"/>
      <scheme val="minor"/>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2"/>
      <name val="Arial Narrow"/>
      <family val="2"/>
    </font>
    <font>
      <sz val="12"/>
      <color theme="1"/>
      <name val="Arial Narrow"/>
      <family val="2"/>
    </font>
    <font>
      <b/>
      <sz val="9"/>
      <color theme="1"/>
      <name val="Arial Narrow"/>
      <family val="2"/>
    </font>
    <font>
      <b/>
      <sz val="20"/>
      <color theme="1"/>
      <name val="Calibri"/>
      <family val="2"/>
      <scheme val="minor"/>
    </font>
    <font>
      <b/>
      <sz val="12"/>
      <color rgb="FF000000"/>
      <name val="Calibri"/>
      <family val="2"/>
    </font>
    <font>
      <b/>
      <sz val="18"/>
      <color rgb="FF000000"/>
      <name val="Calibri"/>
      <family val="2"/>
    </font>
    <font>
      <b/>
      <sz val="11"/>
      <color rgb="FF002060"/>
      <name val="Arial Narrow"/>
      <family val="2"/>
    </font>
    <font>
      <b/>
      <i/>
      <sz val="10"/>
      <color theme="1"/>
      <name val="Calibri"/>
      <family val="2"/>
      <scheme val="minor"/>
    </font>
    <font>
      <sz val="11"/>
      <color theme="1"/>
      <name val="Arial"/>
      <family val="2"/>
    </font>
    <font>
      <b/>
      <sz val="10"/>
      <color theme="1"/>
      <name val="Arial"/>
      <family val="2"/>
    </font>
    <font>
      <b/>
      <sz val="10"/>
      <color theme="0"/>
      <name val="Arial"/>
      <family val="2"/>
    </font>
    <font>
      <sz val="11"/>
      <color theme="0"/>
      <name val="Arial"/>
      <family val="2"/>
    </font>
    <font>
      <b/>
      <sz val="26"/>
      <color theme="1"/>
      <name val="Calibri"/>
      <family val="2"/>
      <scheme val="minor"/>
    </font>
    <font>
      <b/>
      <i/>
      <sz val="11"/>
      <name val="Arial"/>
      <family val="2"/>
    </font>
    <font>
      <b/>
      <i/>
      <sz val="14"/>
      <color theme="1"/>
      <name val="Calibri"/>
      <family val="2"/>
      <scheme val="minor"/>
    </font>
    <font>
      <b/>
      <sz val="14"/>
      <color theme="0"/>
      <name val="Calibri"/>
      <family val="2"/>
      <scheme val="minor"/>
    </font>
    <font>
      <b/>
      <sz val="14"/>
      <color theme="1"/>
      <name val="Calibri"/>
      <family val="2"/>
      <scheme val="minor"/>
    </font>
    <font>
      <sz val="14"/>
      <color theme="1"/>
      <name val="Calibri"/>
      <family val="2"/>
      <scheme val="minor"/>
    </font>
    <font>
      <sz val="14"/>
      <name val="Calibri"/>
      <family val="2"/>
      <scheme val="minor"/>
    </font>
    <font>
      <b/>
      <i/>
      <sz val="11"/>
      <color theme="1"/>
      <name val="Arial"/>
      <family val="2"/>
    </font>
    <font>
      <b/>
      <sz val="11"/>
      <color theme="1"/>
      <name val="Arial"/>
      <family val="2"/>
    </font>
    <font>
      <b/>
      <sz val="11"/>
      <color theme="0"/>
      <name val="Arial"/>
      <family val="2"/>
    </font>
    <font>
      <b/>
      <sz val="10"/>
      <color theme="0" tint="-4.9989318521683403E-2"/>
      <name val="Arial"/>
      <family val="2"/>
    </font>
    <font>
      <sz val="10"/>
      <color theme="1"/>
      <name val="Arial"/>
      <family val="2"/>
    </font>
    <font>
      <sz val="10"/>
      <name val="Calibri"/>
      <family val="2"/>
      <scheme val="minor"/>
    </font>
    <font>
      <sz val="10"/>
      <color theme="0"/>
      <name val="Arial"/>
      <family val="2"/>
    </font>
    <font>
      <b/>
      <i/>
      <sz val="16"/>
      <name val="Calibri"/>
      <family val="2"/>
      <scheme val="minor"/>
    </font>
    <font>
      <b/>
      <sz val="26"/>
      <color theme="1"/>
      <name val="Arial"/>
      <family val="2"/>
    </font>
    <font>
      <b/>
      <sz val="24"/>
      <color rgb="FF000000"/>
      <name val="Arial"/>
      <family val="2"/>
    </font>
    <font>
      <sz val="26"/>
      <color rgb="FF000000"/>
      <name val="Arial"/>
      <family val="2"/>
    </font>
    <font>
      <sz val="26"/>
      <color rgb="FFFFFFFF"/>
      <name val="Arial"/>
      <family val="2"/>
    </font>
    <font>
      <b/>
      <sz val="18"/>
      <color theme="1"/>
      <name val="Arial"/>
      <family val="2"/>
    </font>
    <font>
      <b/>
      <sz val="18"/>
      <color rgb="FF000000"/>
      <name val="Arial"/>
      <family val="2"/>
    </font>
    <font>
      <sz val="18"/>
      <color rgb="FF000000"/>
      <name val="Arial"/>
      <family val="2"/>
    </font>
    <font>
      <sz val="18"/>
      <color rgb="FFFFFFFF"/>
      <name val="Arial"/>
      <family val="2"/>
    </font>
    <font>
      <sz val="10"/>
      <color theme="1"/>
      <name val="Roboto"/>
    </font>
    <font>
      <b/>
      <sz val="22"/>
      <color theme="0"/>
      <name val="Arial Narrow"/>
      <family val="2"/>
    </font>
    <font>
      <sz val="26"/>
      <color theme="1"/>
      <name val="Arial"/>
      <family val="2"/>
    </font>
    <font>
      <sz val="11"/>
      <color theme="0"/>
      <name val="Arial Narrow"/>
      <family val="2"/>
    </font>
    <font>
      <b/>
      <sz val="20"/>
      <color rgb="FF000000"/>
      <name val="Calibri"/>
      <family val="2"/>
    </font>
    <font>
      <b/>
      <sz val="16"/>
      <color theme="1"/>
      <name val="Calibri"/>
      <family val="2"/>
      <scheme val="minor"/>
    </font>
    <font>
      <b/>
      <sz val="16"/>
      <color rgb="FF000000"/>
      <name val="Calibri"/>
      <family val="2"/>
    </font>
    <font>
      <b/>
      <sz val="20"/>
      <color theme="0"/>
      <name val="Arial Narrow"/>
      <family val="2"/>
    </font>
    <font>
      <b/>
      <sz val="10"/>
      <color theme="0"/>
      <name val="Arial Narrow"/>
      <family val="2"/>
    </font>
    <font>
      <b/>
      <sz val="10"/>
      <color theme="2"/>
      <name val="Arial Narrow"/>
      <family val="2"/>
    </font>
    <font>
      <b/>
      <sz val="10"/>
      <color theme="1"/>
      <name val="Calibri"/>
      <family val="2"/>
      <scheme val="minor"/>
    </font>
    <font>
      <sz val="11"/>
      <color rgb="FF00B050"/>
      <name val="Calibri"/>
      <family val="2"/>
      <scheme val="minor"/>
    </font>
    <font>
      <sz val="10"/>
      <color theme="4"/>
      <name val="Calibri"/>
      <family val="2"/>
      <scheme val="minor"/>
    </font>
    <font>
      <sz val="9"/>
      <color theme="1"/>
      <name val="Arial Narrow"/>
      <family val="2"/>
    </font>
    <font>
      <sz val="11"/>
      <color rgb="FF000000"/>
      <name val="Arial"/>
      <family val="2"/>
    </font>
    <font>
      <sz val="11"/>
      <name val="Arial"/>
      <family val="2"/>
    </font>
    <font>
      <b/>
      <sz val="11"/>
      <color theme="0" tint="-4.9989318521683403E-2"/>
      <name val="Arial"/>
      <family val="2"/>
    </font>
    <font>
      <b/>
      <sz val="11"/>
      <name val="Arial"/>
      <family val="2"/>
    </font>
  </fonts>
  <fills count="27">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00206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BFBFBF"/>
        <bgColor indexed="64"/>
      </patternFill>
    </fill>
    <fill>
      <patternFill patternType="solid">
        <fgColor rgb="FF92D050"/>
        <bgColor indexed="64"/>
      </patternFill>
    </fill>
    <fill>
      <patternFill patternType="solid">
        <fgColor rgb="FF00B050"/>
        <bgColor indexed="64"/>
      </patternFill>
    </fill>
    <fill>
      <patternFill patternType="solid">
        <fgColor rgb="FFFFFF66"/>
        <bgColor indexed="64"/>
      </patternFill>
    </fill>
    <fill>
      <patternFill patternType="solid">
        <fgColor rgb="FFFFC000"/>
        <bgColor indexed="64"/>
      </patternFill>
    </fill>
    <fill>
      <patternFill patternType="solid">
        <fgColor rgb="FFFF0000"/>
        <bgColor indexed="64"/>
      </patternFill>
    </fill>
    <fill>
      <patternFill patternType="solid">
        <fgColor theme="9" tint="0.79998168889431442"/>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4" tint="-0.49998474074526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4" tint="0.39997558519241921"/>
        <bgColor indexed="64"/>
      </patternFill>
    </fill>
    <fill>
      <patternFill patternType="solid">
        <fgColor rgb="FF00B0F0"/>
        <bgColor indexed="64"/>
      </patternFill>
    </fill>
    <fill>
      <patternFill patternType="solid">
        <fgColor theme="9" tint="-0.249977111117893"/>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theme="4"/>
        <bgColor indexed="64"/>
      </patternFill>
    </fill>
  </fills>
  <borders count="108">
    <border>
      <left/>
      <right/>
      <top/>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style="dashed">
        <color theme="9" tint="-0.24994659260841701"/>
      </left>
      <right/>
      <top/>
      <bottom style="dashed">
        <color theme="9" tint="-0.24994659260841701"/>
      </bottom>
      <diagonal/>
    </border>
    <border>
      <left/>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right/>
      <top style="dashed">
        <color theme="9" tint="-0.24994659260841701"/>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rgb="FF000000"/>
      </right>
      <top/>
      <bottom style="medium">
        <color rgb="FF000000"/>
      </bottom>
      <diagonal/>
    </border>
    <border>
      <left/>
      <right/>
      <top/>
      <bottom style="medium">
        <color rgb="FF000000"/>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dashed">
        <color theme="9" tint="-0.24994659260841701"/>
      </left>
      <right style="dashed">
        <color theme="9" tint="-0.24994659260841701"/>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dashed">
        <color theme="9" tint="-0.24994659260841701"/>
      </right>
      <top style="dashed">
        <color theme="9" tint="-0.24994659260841701"/>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right style="thin">
        <color indexed="64"/>
      </right>
      <top style="dashed">
        <color theme="9" tint="-0.24994659260841701"/>
      </top>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
      <left style="medium">
        <color indexed="64"/>
      </left>
      <right/>
      <top style="thick">
        <color theme="0"/>
      </top>
      <bottom style="medium">
        <color indexed="64"/>
      </bottom>
      <diagonal/>
    </border>
    <border>
      <left/>
      <right/>
      <top style="thick">
        <color theme="0"/>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3">
    <xf numFmtId="0" fontId="0" fillId="0" borderId="0"/>
    <xf numFmtId="0" fontId="8" fillId="0" borderId="0"/>
    <xf numFmtId="0" fontId="14" fillId="0" borderId="0"/>
  </cellStyleXfs>
  <cellXfs count="518">
    <xf numFmtId="0" fontId="0" fillId="0" borderId="0" xfId="0"/>
    <xf numFmtId="0" fontId="1" fillId="3" borderId="0" xfId="0" applyFont="1" applyFill="1"/>
    <xf numFmtId="0" fontId="1" fillId="3" borderId="0" xfId="0" applyFont="1" applyFill="1" applyAlignment="1">
      <alignment horizontal="center" vertical="center"/>
    </xf>
    <xf numFmtId="0" fontId="1" fillId="3" borderId="0" xfId="0" applyFont="1" applyFill="1" applyAlignment="1">
      <alignment horizontal="left" vertical="center"/>
    </xf>
    <xf numFmtId="0" fontId="0" fillId="5" borderId="0" xfId="0" applyFill="1"/>
    <xf numFmtId="0" fontId="0" fillId="0" borderId="0" xfId="0" applyAlignment="1">
      <alignment horizontal="left" wrapText="1"/>
    </xf>
    <xf numFmtId="0" fontId="0" fillId="5" borderId="0" xfId="0" applyFill="1" applyAlignment="1">
      <alignment horizontal="center"/>
    </xf>
    <xf numFmtId="0" fontId="0" fillId="3" borderId="0" xfId="0" applyFill="1"/>
    <xf numFmtId="0" fontId="10" fillId="3" borderId="20" xfId="1" quotePrefix="1" applyFont="1" applyFill="1" applyBorder="1" applyAlignment="1">
      <alignment horizontal="left" vertical="top" wrapText="1"/>
    </xf>
    <xf numFmtId="0" fontId="11" fillId="3" borderId="0" xfId="1" quotePrefix="1" applyFont="1" applyFill="1" applyAlignment="1">
      <alignment horizontal="left" vertical="top" wrapText="1"/>
    </xf>
    <xf numFmtId="0" fontId="11" fillId="3" borderId="21" xfId="1" quotePrefix="1" applyFont="1" applyFill="1" applyBorder="1" applyAlignment="1">
      <alignment horizontal="left" vertical="top" wrapText="1"/>
    </xf>
    <xf numFmtId="0" fontId="9" fillId="3" borderId="20" xfId="1" applyFont="1" applyFill="1" applyBorder="1"/>
    <xf numFmtId="0" fontId="9" fillId="3" borderId="0" xfId="1" applyFont="1" applyFill="1"/>
    <xf numFmtId="0" fontId="13" fillId="3" borderId="0" xfId="1" applyFont="1" applyFill="1" applyAlignment="1">
      <alignment horizontal="left" vertical="center" wrapText="1"/>
    </xf>
    <xf numFmtId="0" fontId="9" fillId="3" borderId="0" xfId="1" applyFont="1" applyFill="1" applyAlignment="1">
      <alignment horizontal="left" vertical="center" wrapText="1"/>
    </xf>
    <xf numFmtId="0" fontId="9" fillId="3" borderId="0" xfId="1" quotePrefix="1" applyFont="1" applyFill="1" applyAlignment="1">
      <alignment horizontal="left" vertical="center" wrapText="1"/>
    </xf>
    <xf numFmtId="0" fontId="9" fillId="3" borderId="21" xfId="1" applyFont="1" applyFill="1" applyBorder="1"/>
    <xf numFmtId="0" fontId="15" fillId="3" borderId="0" xfId="0" applyFont="1" applyFill="1" applyAlignment="1">
      <alignment horizontal="left" vertical="center" wrapText="1"/>
    </xf>
    <xf numFmtId="0" fontId="16" fillId="3" borderId="0" xfId="0" applyFont="1" applyFill="1" applyAlignment="1">
      <alignment horizontal="left" vertical="top" wrapText="1"/>
    </xf>
    <xf numFmtId="0" fontId="22" fillId="3" borderId="0" xfId="0" applyFont="1" applyFill="1" applyAlignment="1">
      <alignment horizontal="center" vertical="center"/>
    </xf>
    <xf numFmtId="0" fontId="24" fillId="3" borderId="49" xfId="0" applyFont="1" applyFill="1" applyBorder="1" applyAlignment="1">
      <alignment vertical="top" wrapText="1"/>
    </xf>
    <xf numFmtId="0" fontId="24" fillId="3" borderId="50" xfId="0" applyFont="1" applyFill="1" applyBorder="1" applyAlignment="1">
      <alignment vertical="top" wrapText="1"/>
    </xf>
    <xf numFmtId="0" fontId="26" fillId="0" borderId="0" xfId="0" applyFont="1" applyAlignment="1">
      <alignment horizontal="center" vertical="center" wrapText="1"/>
    </xf>
    <xf numFmtId="0" fontId="27" fillId="3" borderId="0" xfId="0" applyFont="1" applyFill="1"/>
    <xf numFmtId="0" fontId="3" fillId="3" borderId="0" xfId="0" applyFont="1" applyFill="1" applyAlignment="1">
      <alignment horizontal="left" vertical="center"/>
    </xf>
    <xf numFmtId="0" fontId="28" fillId="3" borderId="0" xfId="0" applyFont="1" applyFill="1" applyAlignment="1">
      <alignment horizontal="center" vertical="center" wrapText="1"/>
    </xf>
    <xf numFmtId="0" fontId="21" fillId="3" borderId="0" xfId="0" applyFont="1" applyFill="1"/>
    <xf numFmtId="0" fontId="25" fillId="3" borderId="0" xfId="0" applyFont="1" applyFill="1" applyAlignment="1">
      <alignment horizontal="justify" vertical="center" wrapText="1" readingOrder="1"/>
    </xf>
    <xf numFmtId="0" fontId="3" fillId="3" borderId="0" xfId="0" applyFont="1" applyFill="1" applyAlignment="1">
      <alignment vertical="center"/>
    </xf>
    <xf numFmtId="0" fontId="21" fillId="0" borderId="0" xfId="0" applyFont="1"/>
    <xf numFmtId="0" fontId="25" fillId="0" borderId="0" xfId="0" applyFont="1" applyAlignment="1">
      <alignment horizontal="justify" vertical="center" wrapText="1" readingOrder="1"/>
    </xf>
    <xf numFmtId="0" fontId="29" fillId="0" borderId="0" xfId="0" applyFont="1" applyAlignment="1">
      <alignment vertical="center"/>
    </xf>
    <xf numFmtId="0" fontId="30" fillId="0" borderId="0" xfId="0" applyFont="1"/>
    <xf numFmtId="0" fontId="19" fillId="0" borderId="0" xfId="0" applyFont="1"/>
    <xf numFmtId="0" fontId="27" fillId="0" borderId="0" xfId="0" applyFont="1"/>
    <xf numFmtId="0" fontId="32" fillId="3" borderId="0" xfId="0" applyFont="1" applyFill="1"/>
    <xf numFmtId="0" fontId="33" fillId="3" borderId="0" xfId="0" applyFont="1" applyFill="1"/>
    <xf numFmtId="0" fontId="34" fillId="13" borderId="57" xfId="0" applyFont="1" applyFill="1" applyBorder="1" applyAlignment="1">
      <alignment horizontal="center" vertical="center" wrapText="1" readingOrder="1"/>
    </xf>
    <xf numFmtId="0" fontId="34" fillId="13" borderId="58" xfId="0" applyFont="1" applyFill="1" applyBorder="1" applyAlignment="1">
      <alignment horizontal="center" vertical="center" wrapText="1" readingOrder="1"/>
    </xf>
    <xf numFmtId="0" fontId="34" fillId="3" borderId="60" xfId="0" applyFont="1" applyFill="1" applyBorder="1" applyAlignment="1">
      <alignment horizontal="center" vertical="center" wrapText="1" readingOrder="1"/>
    </xf>
    <xf numFmtId="0" fontId="35" fillId="3" borderId="60" xfId="0" applyFont="1" applyFill="1" applyBorder="1" applyAlignment="1">
      <alignment horizontal="justify" vertical="center" wrapText="1" readingOrder="1"/>
    </xf>
    <xf numFmtId="9" fontId="34" fillId="3" borderId="61" xfId="0" applyNumberFormat="1" applyFont="1" applyFill="1" applyBorder="1" applyAlignment="1">
      <alignment horizontal="center" vertical="center" wrapText="1" readingOrder="1"/>
    </xf>
    <xf numFmtId="0" fontId="34" fillId="3" borderId="13" xfId="0" applyFont="1" applyFill="1" applyBorder="1" applyAlignment="1">
      <alignment horizontal="center" vertical="center" wrapText="1" readingOrder="1"/>
    </xf>
    <xf numFmtId="0" fontId="35" fillId="3" borderId="13" xfId="0" applyFont="1" applyFill="1" applyBorder="1" applyAlignment="1">
      <alignment horizontal="justify" vertical="center" wrapText="1" readingOrder="1"/>
    </xf>
    <xf numFmtId="9" fontId="34" fillId="3" borderId="63" xfId="0" applyNumberFormat="1" applyFont="1" applyFill="1" applyBorder="1" applyAlignment="1">
      <alignment horizontal="center" vertical="center" wrapText="1" readingOrder="1"/>
    </xf>
    <xf numFmtId="0" fontId="35" fillId="3" borderId="63" xfId="0" applyFont="1" applyFill="1" applyBorder="1" applyAlignment="1">
      <alignment horizontal="center" vertical="center" wrapText="1" readingOrder="1"/>
    </xf>
    <xf numFmtId="0" fontId="34" fillId="3" borderId="65" xfId="0" applyFont="1" applyFill="1" applyBorder="1" applyAlignment="1">
      <alignment horizontal="center" vertical="center" wrapText="1" readingOrder="1"/>
    </xf>
    <xf numFmtId="0" fontId="35" fillId="3" borderId="65" xfId="0" applyFont="1" applyFill="1" applyBorder="1" applyAlignment="1">
      <alignment horizontal="justify" vertical="center" wrapText="1" readingOrder="1"/>
    </xf>
    <xf numFmtId="0" fontId="35" fillId="3" borderId="66" xfId="0" applyFont="1" applyFill="1" applyBorder="1" applyAlignment="1">
      <alignment horizontal="center" vertical="center" wrapText="1" readingOrder="1"/>
    </xf>
    <xf numFmtId="0" fontId="39" fillId="3" borderId="0" xfId="0" applyFont="1" applyFill="1"/>
    <xf numFmtId="0" fontId="41" fillId="15" borderId="67" xfId="0" applyFont="1" applyFill="1" applyBorder="1" applyAlignment="1" applyProtection="1">
      <alignment horizontal="center" vertical="center" wrapText="1" readingOrder="1"/>
      <protection hidden="1"/>
    </xf>
    <xf numFmtId="0" fontId="41" fillId="15" borderId="68" xfId="0" applyFont="1" applyFill="1" applyBorder="1" applyAlignment="1" applyProtection="1">
      <alignment horizontal="center" vertical="center" wrapText="1" readingOrder="1"/>
      <protection hidden="1"/>
    </xf>
    <xf numFmtId="0" fontId="41" fillId="15" borderId="69" xfId="0" applyFont="1" applyFill="1" applyBorder="1" applyAlignment="1" applyProtection="1">
      <alignment horizontal="center" vertical="center" wrapText="1" readingOrder="1"/>
      <protection hidden="1"/>
    </xf>
    <xf numFmtId="0" fontId="41" fillId="16" borderId="67" xfId="0" applyFont="1" applyFill="1" applyBorder="1" applyAlignment="1" applyProtection="1">
      <alignment horizontal="center" wrapText="1" readingOrder="1"/>
      <protection hidden="1"/>
    </xf>
    <xf numFmtId="0" fontId="41" fillId="16" borderId="68" xfId="0" applyFont="1" applyFill="1" applyBorder="1" applyAlignment="1" applyProtection="1">
      <alignment horizontal="center" wrapText="1" readingOrder="1"/>
      <protection hidden="1"/>
    </xf>
    <xf numFmtId="0" fontId="41" fillId="15" borderId="20" xfId="0" applyFont="1" applyFill="1" applyBorder="1" applyAlignment="1" applyProtection="1">
      <alignment horizontal="center" vertical="center" wrapText="1" readingOrder="1"/>
      <protection hidden="1"/>
    </xf>
    <xf numFmtId="0" fontId="41" fillId="15" borderId="0" xfId="0" applyFont="1" applyFill="1" applyAlignment="1" applyProtection="1">
      <alignment horizontal="center" vertical="center" wrapText="1" readingOrder="1"/>
      <protection hidden="1"/>
    </xf>
    <xf numFmtId="0" fontId="41" fillId="15" borderId="21" xfId="0" applyFont="1" applyFill="1" applyBorder="1" applyAlignment="1" applyProtection="1">
      <alignment horizontal="center" vertical="center" wrapText="1" readingOrder="1"/>
      <protection hidden="1"/>
    </xf>
    <xf numFmtId="0" fontId="41" fillId="16" borderId="20" xfId="0" applyFont="1" applyFill="1" applyBorder="1" applyAlignment="1" applyProtection="1">
      <alignment horizontal="center" wrapText="1" readingOrder="1"/>
      <protection hidden="1"/>
    </xf>
    <xf numFmtId="0" fontId="41" fillId="16" borderId="0" xfId="0" applyFont="1" applyFill="1" applyAlignment="1" applyProtection="1">
      <alignment horizontal="center" wrapText="1" readingOrder="1"/>
      <protection hidden="1"/>
    </xf>
    <xf numFmtId="0" fontId="41" fillId="15" borderId="43" xfId="0" applyFont="1" applyFill="1" applyBorder="1" applyAlignment="1" applyProtection="1">
      <alignment horizontal="center" vertical="center" wrapText="1" readingOrder="1"/>
      <protection hidden="1"/>
    </xf>
    <xf numFmtId="0" fontId="41" fillId="15" borderId="44" xfId="0" applyFont="1" applyFill="1" applyBorder="1" applyAlignment="1" applyProtection="1">
      <alignment horizontal="center" vertical="center" wrapText="1" readingOrder="1"/>
      <protection hidden="1"/>
    </xf>
    <xf numFmtId="0" fontId="41" fillId="15" borderId="45" xfId="0" applyFont="1" applyFill="1" applyBorder="1" applyAlignment="1" applyProtection="1">
      <alignment horizontal="center" vertical="center" wrapText="1" readingOrder="1"/>
      <protection hidden="1"/>
    </xf>
    <xf numFmtId="0" fontId="41" fillId="16" borderId="43" xfId="0" applyFont="1" applyFill="1" applyBorder="1" applyAlignment="1" applyProtection="1">
      <alignment horizontal="center" wrapText="1" readingOrder="1"/>
      <protection hidden="1"/>
    </xf>
    <xf numFmtId="0" fontId="41" fillId="16" borderId="44" xfId="0" applyFont="1" applyFill="1" applyBorder="1" applyAlignment="1" applyProtection="1">
      <alignment horizontal="center" wrapText="1" readingOrder="1"/>
      <protection hidden="1"/>
    </xf>
    <xf numFmtId="0" fontId="41" fillId="17" borderId="68" xfId="0" applyFont="1" applyFill="1" applyBorder="1" applyAlignment="1" applyProtection="1">
      <alignment horizontal="center" wrapText="1" readingOrder="1"/>
      <protection hidden="1"/>
    </xf>
    <xf numFmtId="0" fontId="41" fillId="17" borderId="69" xfId="0" applyFont="1" applyFill="1" applyBorder="1" applyAlignment="1" applyProtection="1">
      <alignment horizontal="center" wrapText="1" readingOrder="1"/>
      <protection hidden="1"/>
    </xf>
    <xf numFmtId="0" fontId="41" fillId="17" borderId="20" xfId="0" applyFont="1" applyFill="1" applyBorder="1" applyAlignment="1" applyProtection="1">
      <alignment horizontal="center" wrapText="1" readingOrder="1"/>
      <protection hidden="1"/>
    </xf>
    <xf numFmtId="0" fontId="41" fillId="17" borderId="0" xfId="0" applyFont="1" applyFill="1" applyAlignment="1" applyProtection="1">
      <alignment horizontal="center" wrapText="1" readingOrder="1"/>
      <protection hidden="1"/>
    </xf>
    <xf numFmtId="0" fontId="41" fillId="17" borderId="21" xfId="0" applyFont="1" applyFill="1" applyBorder="1" applyAlignment="1" applyProtection="1">
      <alignment horizontal="center" wrapText="1" readingOrder="1"/>
      <protection hidden="1"/>
    </xf>
    <xf numFmtId="0" fontId="41" fillId="17" borderId="43" xfId="0" applyFont="1" applyFill="1" applyBorder="1" applyAlignment="1" applyProtection="1">
      <alignment horizontal="center" wrapText="1" readingOrder="1"/>
      <protection hidden="1"/>
    </xf>
    <xf numFmtId="0" fontId="41" fillId="17" borderId="44" xfId="0" applyFont="1" applyFill="1" applyBorder="1" applyAlignment="1" applyProtection="1">
      <alignment horizontal="center" wrapText="1" readingOrder="1"/>
      <protection hidden="1"/>
    </xf>
    <xf numFmtId="0" fontId="41" fillId="17" borderId="45" xfId="0" applyFont="1" applyFill="1" applyBorder="1" applyAlignment="1" applyProtection="1">
      <alignment horizontal="center" wrapText="1" readingOrder="1"/>
      <protection hidden="1"/>
    </xf>
    <xf numFmtId="0" fontId="41" fillId="8" borderId="67" xfId="0" applyFont="1" applyFill="1" applyBorder="1" applyAlignment="1" applyProtection="1">
      <alignment horizontal="center" wrapText="1" readingOrder="1"/>
      <protection hidden="1"/>
    </xf>
    <xf numFmtId="0" fontId="41" fillId="8" borderId="68" xfId="0" applyFont="1" applyFill="1" applyBorder="1" applyAlignment="1" applyProtection="1">
      <alignment horizontal="center" wrapText="1" readingOrder="1"/>
      <protection hidden="1"/>
    </xf>
    <xf numFmtId="0" fontId="41" fillId="8" borderId="69" xfId="0" applyFont="1" applyFill="1" applyBorder="1" applyAlignment="1" applyProtection="1">
      <alignment horizontal="center" wrapText="1" readingOrder="1"/>
      <protection hidden="1"/>
    </xf>
    <xf numFmtId="0" fontId="41" fillId="8" borderId="20" xfId="0" applyFont="1" applyFill="1" applyBorder="1" applyAlignment="1" applyProtection="1">
      <alignment horizontal="center" wrapText="1" readingOrder="1"/>
      <protection hidden="1"/>
    </xf>
    <xf numFmtId="0" fontId="41" fillId="8" borderId="0" xfId="0" applyFont="1" applyFill="1" applyAlignment="1" applyProtection="1">
      <alignment horizontal="center" wrapText="1" readingOrder="1"/>
      <protection hidden="1"/>
    </xf>
    <xf numFmtId="0" fontId="41" fillId="8" borderId="21" xfId="0" applyFont="1" applyFill="1" applyBorder="1" applyAlignment="1" applyProtection="1">
      <alignment horizontal="center" wrapText="1" readingOrder="1"/>
      <protection hidden="1"/>
    </xf>
    <xf numFmtId="0" fontId="41" fillId="8" borderId="43" xfId="0" applyFont="1" applyFill="1" applyBorder="1" applyAlignment="1" applyProtection="1">
      <alignment horizontal="center" wrapText="1" readingOrder="1"/>
      <protection hidden="1"/>
    </xf>
    <xf numFmtId="0" fontId="41" fillId="8" borderId="44" xfId="0" applyFont="1" applyFill="1" applyBorder="1" applyAlignment="1" applyProtection="1">
      <alignment horizontal="center" wrapText="1" readingOrder="1"/>
      <protection hidden="1"/>
    </xf>
    <xf numFmtId="0" fontId="41" fillId="8" borderId="45" xfId="0" applyFont="1" applyFill="1" applyBorder="1" applyAlignment="1" applyProtection="1">
      <alignment horizontal="center" wrapText="1" readingOrder="1"/>
      <protection hidden="1"/>
    </xf>
    <xf numFmtId="0" fontId="0" fillId="0" borderId="0" xfId="0" applyAlignment="1">
      <alignment wrapText="1"/>
    </xf>
    <xf numFmtId="0" fontId="0" fillId="0" borderId="0" xfId="0" applyAlignment="1">
      <alignment vertical="top" wrapText="1"/>
    </xf>
    <xf numFmtId="0" fontId="6" fillId="18" borderId="47" xfId="0" applyFont="1" applyFill="1" applyBorder="1" applyAlignment="1">
      <alignment horizontal="center" vertical="center" wrapText="1"/>
    </xf>
    <xf numFmtId="0" fontId="6" fillId="18" borderId="47" xfId="0" applyFont="1" applyFill="1" applyBorder="1" applyAlignment="1">
      <alignment horizontal="center" vertical="center"/>
    </xf>
    <xf numFmtId="0" fontId="44" fillId="0" borderId="0" xfId="0" applyFont="1" applyAlignment="1">
      <alignment horizontal="center"/>
    </xf>
    <xf numFmtId="0" fontId="45" fillId="0" borderId="0" xfId="0" applyFont="1"/>
    <xf numFmtId="0" fontId="47" fillId="4" borderId="0" xfId="0" applyFont="1" applyFill="1" applyAlignment="1" applyProtection="1">
      <alignment horizontal="left" vertical="center" wrapText="1"/>
      <protection locked="0"/>
    </xf>
    <xf numFmtId="0" fontId="46" fillId="19" borderId="0" xfId="0" applyFont="1" applyFill="1" applyAlignment="1" applyProtection="1">
      <alignment vertical="center" wrapText="1"/>
      <protection locked="0"/>
    </xf>
    <xf numFmtId="0" fontId="47" fillId="4" borderId="0" xfId="0" applyFont="1" applyFill="1" applyAlignment="1" applyProtection="1">
      <alignment vertical="center" wrapText="1"/>
      <protection locked="0"/>
    </xf>
    <xf numFmtId="0" fontId="0" fillId="0" borderId="0" xfId="0" applyAlignment="1">
      <alignment horizontal="left"/>
    </xf>
    <xf numFmtId="0" fontId="48" fillId="0" borderId="0" xfId="0" applyFont="1" applyAlignment="1" applyProtection="1">
      <alignment horizontal="center" vertical="center"/>
      <protection locked="0"/>
    </xf>
    <xf numFmtId="0" fontId="46" fillId="0" borderId="0" xfId="0" applyFont="1" applyAlignment="1" applyProtection="1">
      <alignment horizontal="left" vertical="center"/>
      <protection locked="0"/>
    </xf>
    <xf numFmtId="0" fontId="47" fillId="0" borderId="0" xfId="0" applyFont="1" applyAlignment="1" applyProtection="1">
      <alignment horizontal="center" vertical="center"/>
      <protection locked="0"/>
    </xf>
    <xf numFmtId="0" fontId="20" fillId="0" borderId="0" xfId="0" applyFont="1" applyAlignment="1">
      <alignment horizontal="center"/>
    </xf>
    <xf numFmtId="0" fontId="52" fillId="20" borderId="13" xfId="0" applyFont="1" applyFill="1" applyBorder="1" applyAlignment="1">
      <alignment vertical="center" wrapText="1"/>
    </xf>
    <xf numFmtId="0" fontId="27" fillId="3" borderId="13" xfId="0" applyFont="1" applyFill="1" applyBorder="1" applyAlignment="1">
      <alignment vertical="top" wrapText="1"/>
    </xf>
    <xf numFmtId="0" fontId="54" fillId="0" borderId="13" xfId="0" applyFont="1" applyBorder="1" applyAlignment="1">
      <alignment horizontal="center" vertical="center" wrapText="1"/>
    </xf>
    <xf numFmtId="0" fontId="20" fillId="0" borderId="0" xfId="0" applyFont="1"/>
    <xf numFmtId="0" fontId="27" fillId="0" borderId="13" xfId="0" applyFont="1" applyBorder="1" applyAlignment="1">
      <alignment vertical="top" wrapText="1"/>
    </xf>
    <xf numFmtId="0" fontId="54" fillId="0" borderId="0" xfId="0" applyFont="1" applyAlignment="1">
      <alignment horizontal="center"/>
    </xf>
    <xf numFmtId="0" fontId="54" fillId="0" borderId="0" xfId="0" applyFont="1" applyAlignment="1">
      <alignment horizontal="left"/>
    </xf>
    <xf numFmtId="0" fontId="55" fillId="0" borderId="0" xfId="0" applyFont="1" applyAlignment="1">
      <alignment horizontal="center" vertical="center"/>
    </xf>
    <xf numFmtId="0" fontId="54" fillId="0" borderId="0" xfId="0" applyFont="1" applyAlignment="1">
      <alignment horizontal="center" vertical="center"/>
    </xf>
    <xf numFmtId="0" fontId="55" fillId="0" borderId="0" xfId="0" applyFont="1" applyAlignment="1">
      <alignment horizontal="center"/>
    </xf>
    <xf numFmtId="0" fontId="45" fillId="0" borderId="0" xfId="0" applyFont="1" applyProtection="1">
      <protection locked="0"/>
    </xf>
    <xf numFmtId="0" fontId="57" fillId="0" borderId="0" xfId="0" applyFont="1" applyAlignment="1" applyProtection="1">
      <alignment vertical="center"/>
      <protection locked="0"/>
    </xf>
    <xf numFmtId="0" fontId="45" fillId="0" borderId="0" xfId="0" applyFont="1" applyAlignment="1">
      <alignment vertical="top"/>
    </xf>
    <xf numFmtId="0" fontId="56" fillId="0" borderId="0" xfId="0" applyFont="1" applyAlignment="1" applyProtection="1">
      <alignment horizontal="center" vertical="center"/>
      <protection locked="0"/>
    </xf>
    <xf numFmtId="0" fontId="46" fillId="21" borderId="0" xfId="0" applyFont="1" applyFill="1" applyAlignment="1" applyProtection="1">
      <alignment horizontal="left" vertical="center"/>
      <protection locked="0"/>
    </xf>
    <xf numFmtId="0" fontId="58" fillId="20" borderId="0" xfId="0" applyFont="1" applyFill="1" applyAlignment="1" applyProtection="1">
      <alignment horizontal="center" vertical="center" wrapText="1"/>
      <protection locked="0"/>
    </xf>
    <xf numFmtId="0" fontId="45" fillId="0" borderId="0" xfId="0" applyFont="1" applyAlignment="1">
      <alignment vertical="top" wrapText="1"/>
    </xf>
    <xf numFmtId="0" fontId="46" fillId="21" borderId="0" xfId="0" applyFont="1" applyFill="1" applyAlignment="1" applyProtection="1">
      <alignment horizontal="left" vertical="center" wrapText="1"/>
      <protection locked="0"/>
    </xf>
    <xf numFmtId="0" fontId="46" fillId="0" borderId="0" xfId="0" applyFont="1" applyAlignment="1" applyProtection="1">
      <alignment horizontal="left"/>
      <protection locked="0"/>
    </xf>
    <xf numFmtId="0" fontId="45" fillId="0" borderId="0" xfId="0" applyFont="1" applyAlignment="1" applyProtection="1">
      <alignment horizontal="center" vertical="center"/>
      <protection locked="0"/>
    </xf>
    <xf numFmtId="0" fontId="46" fillId="0" borderId="0" xfId="0" applyFont="1" applyAlignment="1" applyProtection="1">
      <alignment vertical="center"/>
      <protection locked="0"/>
    </xf>
    <xf numFmtId="0" fontId="60" fillId="0" borderId="0" xfId="0" applyFont="1"/>
    <xf numFmtId="0" fontId="46" fillId="21" borderId="13" xfId="0" applyFont="1" applyFill="1" applyBorder="1" applyAlignment="1">
      <alignment horizontal="center" vertical="top" wrapText="1" readingOrder="1"/>
    </xf>
    <xf numFmtId="0" fontId="46" fillId="21" borderId="13" xfId="0" applyFont="1" applyFill="1" applyBorder="1" applyAlignment="1">
      <alignment horizontal="center" vertical="center" wrapText="1" readingOrder="1"/>
    </xf>
    <xf numFmtId="0" fontId="62" fillId="0" borderId="0" xfId="0" applyFont="1"/>
    <xf numFmtId="0" fontId="60" fillId="0" borderId="0" xfId="0" applyFont="1" applyAlignment="1">
      <alignment vertical="top" wrapText="1"/>
    </xf>
    <xf numFmtId="0" fontId="45" fillId="0" borderId="0" xfId="0" applyFont="1" applyAlignment="1">
      <alignment horizontal="left"/>
    </xf>
    <xf numFmtId="0" fontId="45" fillId="0" borderId="0" xfId="0" applyFont="1" applyAlignment="1">
      <alignment horizontal="center"/>
    </xf>
    <xf numFmtId="0" fontId="45" fillId="3" borderId="0" xfId="0" applyFont="1" applyFill="1"/>
    <xf numFmtId="0" fontId="65" fillId="7" borderId="0" xfId="0" applyFont="1" applyFill="1" applyAlignment="1">
      <alignment horizontal="center" vertical="center" wrapText="1" readingOrder="1"/>
    </xf>
    <xf numFmtId="0" fontId="66" fillId="8" borderId="51" xfId="0" applyFont="1" applyFill="1" applyBorder="1" applyAlignment="1">
      <alignment horizontal="center" vertical="center" wrapText="1" readingOrder="1"/>
    </xf>
    <xf numFmtId="0" fontId="66" fillId="0" borderId="51" xfId="0" applyFont="1" applyBorder="1" applyAlignment="1">
      <alignment horizontal="center" vertical="center" wrapText="1" readingOrder="1"/>
    </xf>
    <xf numFmtId="0" fontId="66" fillId="0" borderId="51" xfId="0" applyFont="1" applyBorder="1" applyAlignment="1">
      <alignment horizontal="justify" vertical="center" wrapText="1" readingOrder="1"/>
    </xf>
    <xf numFmtId="0" fontId="66" fillId="9" borderId="52" xfId="0" applyFont="1" applyFill="1" applyBorder="1" applyAlignment="1">
      <alignment horizontal="center" vertical="center" wrapText="1" readingOrder="1"/>
    </xf>
    <xf numFmtId="0" fontId="66" fillId="0" borderId="52" xfId="0" applyFont="1" applyBorder="1" applyAlignment="1">
      <alignment horizontal="center" vertical="center" wrapText="1" readingOrder="1"/>
    </xf>
    <xf numFmtId="0" fontId="66" fillId="0" borderId="52" xfId="0" applyFont="1" applyBorder="1" applyAlignment="1">
      <alignment horizontal="justify" vertical="center" wrapText="1" readingOrder="1"/>
    </xf>
    <xf numFmtId="0" fontId="66" fillId="10" borderId="52" xfId="0" applyFont="1" applyFill="1" applyBorder="1" applyAlignment="1">
      <alignment horizontal="center" vertical="center" wrapText="1" readingOrder="1"/>
    </xf>
    <xf numFmtId="0" fontId="66" fillId="11" borderId="52" xfId="0" applyFont="1" applyFill="1" applyBorder="1" applyAlignment="1">
      <alignment horizontal="center" vertical="center" wrapText="1" readingOrder="1"/>
    </xf>
    <xf numFmtId="0" fontId="67" fillId="12" borderId="52" xfId="0" applyFont="1" applyFill="1" applyBorder="1" applyAlignment="1">
      <alignment horizontal="center" vertical="center" wrapText="1" readingOrder="1"/>
    </xf>
    <xf numFmtId="0" fontId="69" fillId="7" borderId="0" xfId="0" applyFont="1" applyFill="1" applyAlignment="1">
      <alignment horizontal="center" vertical="center" wrapText="1" readingOrder="1"/>
    </xf>
    <xf numFmtId="0" fontId="70" fillId="8" borderId="51" xfId="0" applyFont="1" applyFill="1" applyBorder="1" applyAlignment="1">
      <alignment horizontal="center" vertical="center" wrapText="1" readingOrder="1"/>
    </xf>
    <xf numFmtId="0" fontId="70" fillId="0" borderId="51" xfId="0" applyFont="1" applyBorder="1" applyAlignment="1">
      <alignment horizontal="justify" vertical="center" wrapText="1" readingOrder="1"/>
    </xf>
    <xf numFmtId="9" fontId="70" fillId="0" borderId="51" xfId="0" applyNumberFormat="1" applyFont="1" applyBorder="1" applyAlignment="1">
      <alignment horizontal="center" vertical="center" wrapText="1" readingOrder="1"/>
    </xf>
    <xf numFmtId="0" fontId="70" fillId="9" borderId="52" xfId="0" applyFont="1" applyFill="1" applyBorder="1" applyAlignment="1">
      <alignment horizontal="center" vertical="center" wrapText="1" readingOrder="1"/>
    </xf>
    <xf numFmtId="0" fontId="70" fillId="0" borderId="52" xfId="0" applyFont="1" applyBorder="1" applyAlignment="1">
      <alignment horizontal="justify" vertical="center" wrapText="1" readingOrder="1"/>
    </xf>
    <xf numFmtId="9" fontId="70" fillId="0" borderId="52" xfId="0" applyNumberFormat="1" applyFont="1" applyBorder="1" applyAlignment="1">
      <alignment horizontal="center" vertical="center" wrapText="1" readingOrder="1"/>
    </xf>
    <xf numFmtId="0" fontId="70" fillId="10" borderId="52" xfId="0" applyFont="1" applyFill="1" applyBorder="1" applyAlignment="1">
      <alignment horizontal="center" vertical="center" wrapText="1" readingOrder="1"/>
    </xf>
    <xf numFmtId="0" fontId="70" fillId="11" borderId="52" xfId="0" applyFont="1" applyFill="1" applyBorder="1" applyAlignment="1">
      <alignment horizontal="center" vertical="center" wrapText="1" readingOrder="1"/>
    </xf>
    <xf numFmtId="0" fontId="71" fillId="12" borderId="52" xfId="0" applyFont="1" applyFill="1" applyBorder="1" applyAlignment="1">
      <alignment horizontal="center" vertical="center" wrapText="1" readingOrder="1"/>
    </xf>
    <xf numFmtId="9" fontId="0" fillId="0" borderId="0" xfId="0" applyNumberFormat="1"/>
    <xf numFmtId="9" fontId="0" fillId="0" borderId="0" xfId="0" applyNumberFormat="1" applyAlignment="1">
      <alignment horizontal="center"/>
    </xf>
    <xf numFmtId="0" fontId="0" fillId="0" borderId="0" xfId="0" applyAlignment="1">
      <alignment horizontal="center"/>
    </xf>
    <xf numFmtId="0" fontId="0" fillId="0" borderId="0" xfId="0" applyAlignment="1">
      <alignment horizontal="left" vertical="center" wrapText="1"/>
    </xf>
    <xf numFmtId="0" fontId="4" fillId="4" borderId="8" xfId="0" applyFont="1" applyFill="1" applyBorder="1" applyAlignment="1">
      <alignment horizontal="center" vertical="center" textRotation="90"/>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9" fontId="0" fillId="3" borderId="0" xfId="0" applyNumberFormat="1" applyFill="1"/>
    <xf numFmtId="9" fontId="66" fillId="0" borderId="52" xfId="0" applyNumberFormat="1" applyFont="1" applyBorder="1" applyAlignment="1">
      <alignment horizontal="justify" vertical="center" wrapText="1" readingOrder="1"/>
    </xf>
    <xf numFmtId="0" fontId="0" fillId="0" borderId="13" xfId="0" applyBorder="1" applyAlignment="1">
      <alignment horizontal="left" vertical="center" wrapText="1"/>
    </xf>
    <xf numFmtId="0" fontId="32" fillId="3" borderId="13" xfId="0" applyFont="1" applyFill="1" applyBorder="1"/>
    <xf numFmtId="9" fontId="32" fillId="3" borderId="0" xfId="0" applyNumberFormat="1" applyFont="1" applyFill="1"/>
    <xf numFmtId="0" fontId="4" fillId="4" borderId="8" xfId="0" applyFont="1" applyFill="1" applyBorder="1" applyAlignment="1">
      <alignment horizontal="center" vertical="center" textRotation="90" wrapText="1"/>
    </xf>
    <xf numFmtId="0" fontId="4" fillId="4" borderId="11" xfId="0" applyFont="1" applyFill="1" applyBorder="1" applyAlignment="1">
      <alignment horizontal="center" vertical="center" textRotation="90" wrapText="1"/>
    </xf>
    <xf numFmtId="9" fontId="32" fillId="3" borderId="13" xfId="0" applyNumberFormat="1" applyFont="1" applyFill="1" applyBorder="1"/>
    <xf numFmtId="0" fontId="4" fillId="4" borderId="85" xfId="0" applyFont="1" applyFill="1" applyBorder="1" applyAlignment="1">
      <alignment horizontal="center" vertical="center" textRotation="90" wrapText="1"/>
    </xf>
    <xf numFmtId="0" fontId="74" fillId="0" borderId="13" xfId="0" applyFont="1" applyBorder="1" applyAlignment="1">
      <alignment horizontal="left" vertical="center" wrapText="1"/>
    </xf>
    <xf numFmtId="0" fontId="74" fillId="0" borderId="0" xfId="0" applyFont="1" applyAlignment="1">
      <alignment horizontal="left" vertical="center" wrapText="1"/>
    </xf>
    <xf numFmtId="0" fontId="0" fillId="0" borderId="0" xfId="0" applyAlignment="1">
      <alignment vertical="center" wrapText="1"/>
    </xf>
    <xf numFmtId="0" fontId="75" fillId="3" borderId="0" xfId="0" applyFont="1" applyFill="1"/>
    <xf numFmtId="0" fontId="75" fillId="0" borderId="0" xfId="0" applyFont="1"/>
    <xf numFmtId="0" fontId="4" fillId="3" borderId="0" xfId="0" applyFont="1" applyFill="1" applyAlignment="1">
      <alignment horizontal="center" vertical="center"/>
    </xf>
    <xf numFmtId="0" fontId="4" fillId="2" borderId="0" xfId="0" applyFont="1" applyFill="1" applyAlignment="1">
      <alignment horizontal="center" vertical="center"/>
    </xf>
    <xf numFmtId="0" fontId="0" fillId="0" borderId="13" xfId="0" applyBorder="1" applyAlignment="1">
      <alignment vertical="center" wrapText="1"/>
    </xf>
    <xf numFmtId="0" fontId="34" fillId="5" borderId="60" xfId="0" applyFont="1" applyFill="1" applyBorder="1" applyAlignment="1">
      <alignment horizontal="center" vertical="center" wrapText="1" readingOrder="1"/>
    </xf>
    <xf numFmtId="0" fontId="34" fillId="5" borderId="13" xfId="0" applyFont="1" applyFill="1" applyBorder="1" applyAlignment="1">
      <alignment horizontal="center" vertical="center" wrapText="1" readingOrder="1"/>
    </xf>
    <xf numFmtId="0" fontId="6" fillId="18" borderId="53" xfId="0" applyFont="1" applyFill="1" applyBorder="1" applyAlignment="1">
      <alignment horizontal="center" vertical="center"/>
    </xf>
    <xf numFmtId="0" fontId="6" fillId="18" borderId="90" xfId="0" applyFont="1" applyFill="1" applyBorder="1" applyAlignment="1">
      <alignment horizontal="center" vertical="center" wrapText="1"/>
    </xf>
    <xf numFmtId="0" fontId="24" fillId="3" borderId="91" xfId="0" applyFont="1" applyFill="1" applyBorder="1" applyAlignment="1">
      <alignment vertical="top" wrapText="1"/>
    </xf>
    <xf numFmtId="0" fontId="0" fillId="0" borderId="82" xfId="0" applyBorder="1" applyAlignment="1">
      <alignment horizontal="center" vertical="center" wrapText="1"/>
    </xf>
    <xf numFmtId="9" fontId="0" fillId="0" borderId="82" xfId="0" applyNumberFormat="1" applyBorder="1" applyAlignment="1">
      <alignment horizontal="center" vertical="center" wrapText="1"/>
    </xf>
    <xf numFmtId="0" fontId="61" fillId="0" borderId="13" xfId="0" applyFont="1" applyBorder="1" applyAlignment="1" applyProtection="1">
      <alignment vertical="center" wrapText="1"/>
      <protection locked="0"/>
    </xf>
    <xf numFmtId="0" fontId="24" fillId="3" borderId="48" xfId="0" applyFont="1" applyFill="1" applyBorder="1" applyAlignment="1">
      <alignment vertical="top" wrapText="1"/>
    </xf>
    <xf numFmtId="0" fontId="80" fillId="4" borderId="98" xfId="0" applyFont="1" applyFill="1" applyBorder="1" applyAlignment="1">
      <alignment horizontal="center" vertical="center"/>
    </xf>
    <xf numFmtId="0" fontId="32" fillId="3" borderId="0" xfId="0" applyFont="1" applyFill="1" applyAlignment="1" applyProtection="1">
      <alignment vertical="center"/>
      <protection locked="0"/>
    </xf>
    <xf numFmtId="0" fontId="32" fillId="0" borderId="0" xfId="0" applyFont="1" applyAlignment="1" applyProtection="1">
      <alignment vertical="center"/>
      <protection locked="0"/>
    </xf>
    <xf numFmtId="0" fontId="80" fillId="4" borderId="98" xfId="0" applyFont="1" applyFill="1" applyBorder="1" applyAlignment="1" applyProtection="1">
      <alignment vertical="center" wrapText="1"/>
      <protection locked="0"/>
    </xf>
    <xf numFmtId="0" fontId="80" fillId="4" borderId="98" xfId="0" applyFont="1" applyFill="1" applyBorder="1" applyAlignment="1" applyProtection="1">
      <alignment vertical="center"/>
      <protection locked="0"/>
    </xf>
    <xf numFmtId="0" fontId="80" fillId="4" borderId="98" xfId="0" applyFont="1" applyFill="1" applyBorder="1" applyAlignment="1">
      <alignment horizontal="center" vertical="center" wrapText="1"/>
    </xf>
    <xf numFmtId="0" fontId="80" fillId="4" borderId="98" xfId="0" applyFont="1" applyFill="1" applyBorder="1" applyAlignment="1" applyProtection="1">
      <alignment horizontal="center" vertical="center" wrapText="1"/>
      <protection locked="0"/>
    </xf>
    <xf numFmtId="0" fontId="80" fillId="23" borderId="98" xfId="0" applyFont="1" applyFill="1" applyBorder="1" applyAlignment="1" applyProtection="1">
      <alignment horizontal="center" vertical="center" textRotation="90"/>
      <protection locked="0"/>
    </xf>
    <xf numFmtId="0" fontId="81" fillId="4" borderId="98" xfId="0" applyFont="1" applyFill="1" applyBorder="1" applyAlignment="1">
      <alignment horizontal="center" vertical="center" wrapText="1"/>
    </xf>
    <xf numFmtId="0" fontId="82" fillId="3" borderId="0" xfId="0" applyFont="1" applyFill="1" applyAlignment="1" applyProtection="1">
      <alignment horizontal="center" vertical="center"/>
      <protection locked="0"/>
    </xf>
    <xf numFmtId="0" fontId="82" fillId="0" borderId="0" xfId="0" applyFont="1" applyAlignment="1" applyProtection="1">
      <alignment horizontal="center" vertical="center"/>
      <protection locked="0"/>
    </xf>
    <xf numFmtId="0" fontId="83" fillId="0" borderId="0" xfId="0" applyFont="1"/>
    <xf numFmtId="0" fontId="83" fillId="24" borderId="0" xfId="0" applyFont="1" applyFill="1"/>
    <xf numFmtId="0" fontId="83" fillId="3" borderId="0" xfId="0" applyFont="1" applyFill="1"/>
    <xf numFmtId="0" fontId="32" fillId="0" borderId="0" xfId="0" applyFont="1"/>
    <xf numFmtId="0" fontId="0" fillId="0" borderId="0" xfId="0" applyAlignment="1">
      <alignment horizontal="center" wrapText="1"/>
    </xf>
    <xf numFmtId="0" fontId="0" fillId="0" borderId="0" xfId="0" applyProtection="1">
      <protection locked="0"/>
    </xf>
    <xf numFmtId="0" fontId="0" fillId="0" borderId="0" xfId="0" applyAlignment="1" applyProtection="1">
      <alignment vertical="top"/>
      <protection locked="0"/>
    </xf>
    <xf numFmtId="0" fontId="79" fillId="4" borderId="93" xfId="0" applyFont="1" applyFill="1" applyBorder="1" applyAlignment="1">
      <alignment horizontal="center" vertical="center" wrapText="1"/>
    </xf>
    <xf numFmtId="0" fontId="41" fillId="25" borderId="67" xfId="0" applyFont="1" applyFill="1" applyBorder="1" applyAlignment="1" applyProtection="1">
      <alignment horizontal="center" wrapText="1" readingOrder="1"/>
      <protection hidden="1"/>
    </xf>
    <xf numFmtId="0" fontId="41" fillId="25" borderId="68" xfId="0" applyFont="1" applyFill="1" applyBorder="1" applyAlignment="1" applyProtection="1">
      <alignment horizontal="center" wrapText="1" readingOrder="1"/>
      <protection hidden="1"/>
    </xf>
    <xf numFmtId="0" fontId="41" fillId="25" borderId="69" xfId="0" applyFont="1" applyFill="1" applyBorder="1" applyAlignment="1" applyProtection="1">
      <alignment horizontal="center" wrapText="1" readingOrder="1"/>
      <protection hidden="1"/>
    </xf>
    <xf numFmtId="0" fontId="41" fillId="25" borderId="20" xfId="0" applyFont="1" applyFill="1" applyBorder="1" applyAlignment="1" applyProtection="1">
      <alignment horizontal="center" wrapText="1" readingOrder="1"/>
      <protection hidden="1"/>
    </xf>
    <xf numFmtId="0" fontId="41" fillId="25" borderId="0" xfId="0" applyFont="1" applyFill="1" applyAlignment="1" applyProtection="1">
      <alignment horizontal="center" wrapText="1" readingOrder="1"/>
      <protection hidden="1"/>
    </xf>
    <xf numFmtId="0" fontId="41" fillId="25" borderId="21" xfId="0" applyFont="1" applyFill="1" applyBorder="1" applyAlignment="1" applyProtection="1">
      <alignment horizontal="center" wrapText="1" readingOrder="1"/>
      <protection hidden="1"/>
    </xf>
    <xf numFmtId="0" fontId="41" fillId="25" borderId="43" xfId="0" applyFont="1" applyFill="1" applyBorder="1" applyAlignment="1" applyProtection="1">
      <alignment horizontal="center" wrapText="1" readingOrder="1"/>
      <protection hidden="1"/>
    </xf>
    <xf numFmtId="0" fontId="41" fillId="25" borderId="44" xfId="0" applyFont="1" applyFill="1" applyBorder="1" applyAlignment="1" applyProtection="1">
      <alignment horizontal="center" wrapText="1" readingOrder="1"/>
      <protection hidden="1"/>
    </xf>
    <xf numFmtId="0" fontId="41" fillId="25" borderId="45" xfId="0" applyFont="1" applyFill="1" applyBorder="1" applyAlignment="1" applyProtection="1">
      <alignment horizontal="center" wrapText="1" readingOrder="1"/>
      <protection hidden="1"/>
    </xf>
    <xf numFmtId="0" fontId="42" fillId="25" borderId="68" xfId="0" applyFont="1" applyFill="1" applyBorder="1" applyAlignment="1" applyProtection="1">
      <alignment horizontal="center" wrapText="1" readingOrder="1"/>
      <protection hidden="1"/>
    </xf>
    <xf numFmtId="0" fontId="45" fillId="0" borderId="13" xfId="0" applyFont="1" applyBorder="1" applyAlignment="1">
      <alignment horizontal="center" vertical="center"/>
    </xf>
    <xf numFmtId="0" fontId="86" fillId="3" borderId="13" xfId="0" applyFont="1" applyFill="1" applyBorder="1" applyAlignment="1">
      <alignment horizontal="left" vertical="center" wrapText="1" readingOrder="1"/>
    </xf>
    <xf numFmtId="0" fontId="86" fillId="3" borderId="13" xfId="0" applyFont="1" applyFill="1" applyBorder="1" applyAlignment="1">
      <alignment horizontal="center" vertical="center" wrapText="1" readingOrder="1"/>
    </xf>
    <xf numFmtId="0" fontId="87" fillId="3" borderId="13" xfId="0" applyFont="1" applyFill="1" applyBorder="1" applyAlignment="1">
      <alignment horizontal="center" vertical="center" wrapText="1"/>
    </xf>
    <xf numFmtId="0" fontId="87" fillId="3" borderId="13" xfId="0" applyFont="1" applyFill="1" applyBorder="1" applyAlignment="1">
      <alignment vertical="top" wrapText="1"/>
    </xf>
    <xf numFmtId="0" fontId="45" fillId="0" borderId="13" xfId="0" applyFont="1" applyBorder="1" applyAlignment="1">
      <alignment wrapText="1"/>
    </xf>
    <xf numFmtId="0" fontId="86" fillId="0" borderId="13" xfId="0" applyFont="1" applyBorder="1" applyAlignment="1">
      <alignment horizontal="center" vertical="center" wrapText="1" readingOrder="1"/>
    </xf>
    <xf numFmtId="0" fontId="87" fillId="3" borderId="13" xfId="0" applyFont="1" applyFill="1" applyBorder="1" applyAlignment="1">
      <alignment vertical="center" wrapText="1"/>
    </xf>
    <xf numFmtId="0" fontId="86" fillId="3" borderId="82" xfId="0" applyFont="1" applyFill="1" applyBorder="1" applyAlignment="1">
      <alignment horizontal="center" vertical="center" wrapText="1" readingOrder="1"/>
    </xf>
    <xf numFmtId="0" fontId="87" fillId="3" borderId="13" xfId="0" applyFont="1" applyFill="1" applyBorder="1" applyAlignment="1">
      <alignment horizontal="left" vertical="center" wrapText="1"/>
    </xf>
    <xf numFmtId="0" fontId="87" fillId="0" borderId="13" xfId="0" applyFont="1" applyBorder="1" applyAlignment="1">
      <alignment vertical="center" wrapText="1"/>
    </xf>
    <xf numFmtId="0" fontId="89" fillId="22" borderId="79" xfId="0" applyFont="1" applyFill="1" applyBorder="1" applyAlignment="1">
      <alignment horizontal="center" vertical="top" wrapText="1" readingOrder="1"/>
    </xf>
    <xf numFmtId="0" fontId="89" fillId="22" borderId="81" xfId="0" applyFont="1" applyFill="1" applyBorder="1" applyAlignment="1">
      <alignment horizontal="center" vertical="top" wrapText="1" readingOrder="1"/>
    </xf>
    <xf numFmtId="0" fontId="57" fillId="22" borderId="13" xfId="0" applyFont="1" applyFill="1" applyBorder="1" applyAlignment="1">
      <alignment horizontal="center" vertical="top" wrapText="1" readingOrder="1"/>
    </xf>
    <xf numFmtId="0" fontId="57" fillId="22" borderId="13" xfId="0" applyFont="1" applyFill="1" applyBorder="1" applyAlignment="1">
      <alignment horizontal="center" vertical="center" wrapText="1" readingOrder="1"/>
    </xf>
    <xf numFmtId="0" fontId="87" fillId="0" borderId="13" xfId="0" applyFont="1" applyBorder="1" applyAlignment="1">
      <alignment horizontal="left" vertical="center" wrapText="1"/>
    </xf>
    <xf numFmtId="0" fontId="87" fillId="0" borderId="13" xfId="0" applyFont="1" applyBorder="1" applyAlignment="1">
      <alignment vertical="top" wrapText="1"/>
    </xf>
    <xf numFmtId="0" fontId="45" fillId="0" borderId="13" xfId="0" applyFont="1" applyBorder="1" applyAlignment="1">
      <alignment horizontal="center"/>
    </xf>
    <xf numFmtId="0" fontId="45" fillId="0" borderId="13" xfId="0" applyFont="1" applyBorder="1" applyAlignment="1">
      <alignment vertical="center" wrapText="1" readingOrder="1"/>
    </xf>
    <xf numFmtId="0" fontId="48" fillId="3" borderId="0" xfId="0" applyFont="1" applyFill="1"/>
    <xf numFmtId="0" fontId="45" fillId="3" borderId="13" xfId="0" applyFont="1" applyFill="1" applyBorder="1" applyAlignment="1">
      <alignment horizontal="center" vertical="center"/>
    </xf>
    <xf numFmtId="0" fontId="86" fillId="3" borderId="13" xfId="0" applyFont="1" applyFill="1" applyBorder="1" applyAlignment="1">
      <alignment horizontal="center" vertical="center" wrapText="1"/>
    </xf>
    <xf numFmtId="0" fontId="86" fillId="0" borderId="13" xfId="0" applyFont="1" applyBorder="1" applyAlignment="1">
      <alignment horizontal="center" vertical="center" wrapText="1"/>
    </xf>
    <xf numFmtId="0" fontId="87" fillId="0" borderId="13" xfId="0" applyFont="1" applyBorder="1" applyAlignment="1">
      <alignment horizontal="center" vertical="center" wrapText="1"/>
    </xf>
    <xf numFmtId="0" fontId="45" fillId="0" borderId="13" xfId="0" applyFont="1" applyBorder="1" applyAlignment="1">
      <alignment vertical="center" wrapText="1"/>
    </xf>
    <xf numFmtId="0" fontId="45" fillId="0" borderId="0" xfId="0" applyFont="1" applyAlignment="1">
      <alignment vertical="center" wrapText="1"/>
    </xf>
    <xf numFmtId="0" fontId="87" fillId="3" borderId="13" xfId="0" applyFont="1" applyFill="1" applyBorder="1" applyAlignment="1">
      <alignment horizontal="left" vertical="center" wrapText="1" indent="2"/>
    </xf>
    <xf numFmtId="0" fontId="45" fillId="3" borderId="13" xfId="0" applyFont="1" applyFill="1" applyBorder="1" applyAlignment="1">
      <alignment horizontal="center"/>
    </xf>
    <xf numFmtId="0" fontId="51" fillId="0" borderId="0" xfId="0" applyFont="1" applyAlignment="1">
      <alignment horizontal="center" vertical="center" wrapText="1"/>
    </xf>
    <xf numFmtId="0" fontId="27" fillId="17" borderId="13" xfId="0" applyFont="1" applyFill="1" applyBorder="1" applyAlignment="1">
      <alignment vertical="top" wrapText="1"/>
    </xf>
    <xf numFmtId="0" fontId="0" fillId="2" borderId="13" xfId="0" applyFill="1" applyBorder="1" applyAlignment="1">
      <alignment horizontal="left" vertical="center" wrapText="1"/>
    </xf>
    <xf numFmtId="0" fontId="27" fillId="17" borderId="81" xfId="0" applyFont="1" applyFill="1" applyBorder="1" applyAlignment="1">
      <alignment vertical="top" wrapText="1"/>
    </xf>
    <xf numFmtId="0" fontId="53" fillId="5" borderId="13" xfId="0" applyFont="1" applyFill="1" applyBorder="1" applyAlignment="1">
      <alignment horizontal="center" vertical="center" wrapText="1"/>
    </xf>
    <xf numFmtId="0" fontId="52" fillId="20" borderId="13" xfId="0" applyFont="1" applyFill="1" applyBorder="1" applyAlignment="1">
      <alignment horizontal="center" wrapText="1"/>
    </xf>
    <xf numFmtId="0" fontId="52" fillId="3" borderId="13" xfId="0" applyFont="1" applyFill="1" applyBorder="1" applyAlignment="1">
      <alignment horizontal="center" wrapText="1"/>
    </xf>
    <xf numFmtId="0" fontId="54" fillId="3" borderId="13" xfId="0" applyFont="1" applyFill="1" applyBorder="1" applyAlignment="1">
      <alignment horizontal="center" wrapText="1"/>
    </xf>
    <xf numFmtId="2" fontId="54" fillId="3" borderId="13" xfId="0" applyNumberFormat="1" applyFont="1" applyFill="1" applyBorder="1" applyAlignment="1">
      <alignment horizontal="center" wrapText="1"/>
    </xf>
    <xf numFmtId="2" fontId="54" fillId="0" borderId="13" xfId="0" applyNumberFormat="1" applyFont="1" applyBorder="1" applyAlignment="1">
      <alignment horizontal="center" vertical="center" wrapText="1"/>
    </xf>
    <xf numFmtId="0" fontId="55" fillId="0" borderId="13" xfId="0" applyFont="1" applyBorder="1" applyAlignment="1">
      <alignment horizontal="center" vertical="center" wrapText="1"/>
    </xf>
    <xf numFmtId="0" fontId="3" fillId="3" borderId="0" xfId="0" applyFont="1" applyFill="1" applyAlignment="1">
      <alignment horizontal="center" vertical="center"/>
    </xf>
    <xf numFmtId="0" fontId="1" fillId="3" borderId="0" xfId="0" applyFont="1" applyFill="1" applyAlignment="1">
      <alignment vertical="center"/>
    </xf>
    <xf numFmtId="0" fontId="27" fillId="0" borderId="13" xfId="0" applyFont="1" applyBorder="1" applyAlignment="1" applyProtection="1">
      <alignment horizontal="left" vertical="center" wrapText="1"/>
      <protection locked="0"/>
    </xf>
    <xf numFmtId="0" fontId="27" fillId="0" borderId="82" xfId="0" applyFont="1" applyBorder="1" applyAlignment="1" applyProtection="1">
      <alignment horizontal="left" vertical="center" wrapText="1"/>
      <protection locked="0"/>
    </xf>
    <xf numFmtId="0" fontId="27" fillId="0" borderId="78" xfId="0" applyFont="1" applyBorder="1" applyAlignment="1" applyProtection="1">
      <alignment horizontal="left" vertical="center" wrapText="1"/>
      <protection locked="0"/>
    </xf>
    <xf numFmtId="0" fontId="61" fillId="0" borderId="92" xfId="0" applyFont="1" applyBorder="1" applyAlignment="1" applyProtection="1">
      <alignment horizontal="left" vertical="center" wrapText="1"/>
      <protection locked="0"/>
    </xf>
    <xf numFmtId="0" fontId="0" fillId="0" borderId="82" xfId="0" applyBorder="1" applyAlignment="1" applyProtection="1">
      <alignment horizontal="left" vertical="center" wrapText="1"/>
      <protection locked="0"/>
    </xf>
    <xf numFmtId="0" fontId="61" fillId="0" borderId="13" xfId="0" applyFont="1" applyBorder="1" applyAlignment="1" applyProtection="1">
      <alignment horizontal="left" vertical="center" wrapText="1"/>
      <protection locked="0"/>
    </xf>
    <xf numFmtId="0" fontId="61" fillId="0" borderId="65" xfId="0" applyFont="1" applyBorder="1" applyAlignment="1" applyProtection="1">
      <alignment horizontal="left" vertical="center" wrapText="1"/>
      <protection locked="0"/>
    </xf>
    <xf numFmtId="0" fontId="27" fillId="0" borderId="65" xfId="0" applyFont="1" applyBorder="1" applyAlignment="1" applyProtection="1">
      <alignment horizontal="left" vertical="center" wrapText="1"/>
      <protection locked="0"/>
    </xf>
    <xf numFmtId="0" fontId="0" fillId="0" borderId="0" xfId="0" applyAlignment="1">
      <alignment vertical="center"/>
    </xf>
    <xf numFmtId="0" fontId="61" fillId="21" borderId="65" xfId="0" applyFont="1" applyFill="1" applyBorder="1" applyAlignment="1" applyProtection="1">
      <alignment horizontal="left" vertical="center" wrapText="1"/>
      <protection locked="0"/>
    </xf>
    <xf numFmtId="0" fontId="0" fillId="21" borderId="13" xfId="0" applyFill="1" applyBorder="1" applyAlignment="1">
      <alignment vertical="center" wrapText="1"/>
    </xf>
    <xf numFmtId="0" fontId="0" fillId="26" borderId="13" xfId="0" applyFill="1" applyBorder="1" applyAlignment="1">
      <alignment horizontal="left" wrapText="1"/>
    </xf>
    <xf numFmtId="0" fontId="27" fillId="26" borderId="13" xfId="0" applyFont="1" applyFill="1" applyBorder="1" applyAlignment="1">
      <alignment vertical="top" wrapText="1"/>
    </xf>
    <xf numFmtId="0" fontId="35" fillId="17" borderId="13" xfId="0" applyFont="1" applyFill="1" applyBorder="1" applyAlignment="1">
      <alignment horizontal="justify" vertical="center" wrapText="1" readingOrder="1"/>
    </xf>
    <xf numFmtId="0" fontId="27" fillId="0" borderId="13" xfId="0" applyFont="1" applyBorder="1" applyAlignment="1" applyProtection="1">
      <alignment horizontal="left" vertical="top" wrapText="1"/>
      <protection locked="0"/>
    </xf>
    <xf numFmtId="0" fontId="27" fillId="0" borderId="82" xfId="0" applyFont="1" applyBorder="1" applyAlignment="1" applyProtection="1">
      <alignment horizontal="left" vertical="top" wrapText="1"/>
      <protection locked="0"/>
    </xf>
    <xf numFmtId="14" fontId="46" fillId="19" borderId="0" xfId="0" applyNumberFormat="1" applyFont="1" applyFill="1" applyAlignment="1" applyProtection="1">
      <alignment horizontal="center" vertical="center" wrapText="1"/>
      <protection locked="0"/>
    </xf>
    <xf numFmtId="0" fontId="46" fillId="19" borderId="0" xfId="0" applyFont="1" applyFill="1" applyAlignment="1" applyProtection="1">
      <alignment horizontal="center" vertical="center" wrapText="1"/>
      <protection locked="0"/>
    </xf>
    <xf numFmtId="0" fontId="63" fillId="0" borderId="0" xfId="0" applyFont="1" applyAlignment="1">
      <alignment horizontal="center" wrapText="1"/>
    </xf>
    <xf numFmtId="0" fontId="49" fillId="0" borderId="0" xfId="0" applyFont="1" applyAlignment="1">
      <alignment horizontal="center"/>
    </xf>
    <xf numFmtId="0" fontId="46" fillId="19" borderId="0" xfId="0" applyFont="1" applyFill="1" applyAlignment="1" applyProtection="1">
      <alignment horizontal="center" vertical="center"/>
      <protection locked="0"/>
    </xf>
    <xf numFmtId="0" fontId="86" fillId="0" borderId="82" xfId="0" applyFont="1" applyBorder="1" applyAlignment="1">
      <alignment horizontal="center" vertical="center" wrapText="1" readingOrder="1"/>
    </xf>
    <xf numFmtId="0" fontId="86" fillId="0" borderId="78" xfId="0" applyFont="1" applyBorder="1" applyAlignment="1">
      <alignment horizontal="center" vertical="center" wrapText="1" readingOrder="1"/>
    </xf>
    <xf numFmtId="0" fontId="86" fillId="0" borderId="60" xfId="0" applyFont="1" applyBorder="1" applyAlignment="1">
      <alignment horizontal="center" vertical="center" wrapText="1" readingOrder="1"/>
    </xf>
    <xf numFmtId="0" fontId="88" fillId="4" borderId="79" xfId="0" applyFont="1" applyFill="1" applyBorder="1" applyAlignment="1">
      <alignment horizontal="center" vertical="top" wrapText="1" readingOrder="1"/>
    </xf>
    <xf numFmtId="0" fontId="88" fillId="4" borderId="80" xfId="0" applyFont="1" applyFill="1" applyBorder="1" applyAlignment="1">
      <alignment horizontal="center" vertical="top" wrapText="1" readingOrder="1"/>
    </xf>
    <xf numFmtId="0" fontId="88" fillId="4" borderId="81" xfId="0" applyFont="1" applyFill="1" applyBorder="1" applyAlignment="1">
      <alignment horizontal="center" vertical="top" wrapText="1" readingOrder="1"/>
    </xf>
    <xf numFmtId="0" fontId="87" fillId="0" borderId="82" xfId="0" applyFont="1" applyBorder="1" applyAlignment="1">
      <alignment horizontal="center" vertical="center" wrapText="1" readingOrder="1"/>
    </xf>
    <xf numFmtId="0" fontId="87" fillId="0" borderId="78" xfId="0" applyFont="1" applyBorder="1" applyAlignment="1">
      <alignment horizontal="center" vertical="center" wrapText="1" readingOrder="1"/>
    </xf>
    <xf numFmtId="0" fontId="87" fillId="0" borderId="60" xfId="0" applyFont="1" applyBorder="1" applyAlignment="1">
      <alignment horizontal="center" vertical="center" wrapText="1" readingOrder="1"/>
    </xf>
    <xf numFmtId="0" fontId="87" fillId="3" borderId="82" xfId="0" applyFont="1" applyFill="1" applyBorder="1" applyAlignment="1">
      <alignment horizontal="center" vertical="center" wrapText="1"/>
    </xf>
    <xf numFmtId="0" fontId="87" fillId="3" borderId="78" xfId="0" applyFont="1" applyFill="1" applyBorder="1" applyAlignment="1">
      <alignment horizontal="center" vertical="center" wrapText="1"/>
    </xf>
    <xf numFmtId="0" fontId="86" fillId="3" borderId="82" xfId="0" applyFont="1" applyFill="1" applyBorder="1" applyAlignment="1">
      <alignment horizontal="center" vertical="center" wrapText="1" readingOrder="1"/>
    </xf>
    <xf numFmtId="0" fontId="86" fillId="3" borderId="78" xfId="0" applyFont="1" applyFill="1" applyBorder="1" applyAlignment="1">
      <alignment horizontal="center" vertical="center" wrapText="1" readingOrder="1"/>
    </xf>
    <xf numFmtId="0" fontId="59" fillId="4" borderId="13" xfId="0" applyFont="1" applyFill="1" applyBorder="1" applyAlignment="1">
      <alignment horizontal="center" vertical="top" wrapText="1" readingOrder="1"/>
    </xf>
    <xf numFmtId="0" fontId="56" fillId="0" borderId="0" xfId="0" applyFont="1" applyAlignment="1" applyProtection="1">
      <alignment horizontal="center" vertical="center"/>
      <protection locked="0"/>
    </xf>
    <xf numFmtId="0" fontId="47" fillId="20" borderId="0" xfId="0" applyFont="1" applyFill="1" applyAlignment="1" applyProtection="1">
      <alignment horizontal="center" vertical="center"/>
      <protection locked="0"/>
    </xf>
    <xf numFmtId="0" fontId="47" fillId="20" borderId="0" xfId="0" applyFont="1" applyFill="1" applyAlignment="1" applyProtection="1">
      <alignment horizontal="left" vertical="center"/>
      <protection locked="0"/>
    </xf>
    <xf numFmtId="0" fontId="47" fillId="20" borderId="0" xfId="0" applyFont="1" applyFill="1" applyAlignment="1" applyProtection="1">
      <alignment vertical="center" wrapText="1"/>
      <protection locked="0"/>
    </xf>
    <xf numFmtId="0" fontId="45" fillId="3" borderId="82" xfId="0" applyFont="1" applyFill="1" applyBorder="1" applyAlignment="1">
      <alignment horizontal="center"/>
    </xf>
    <xf numFmtId="0" fontId="45" fillId="3" borderId="60" xfId="0" applyFont="1" applyFill="1" applyBorder="1" applyAlignment="1">
      <alignment horizontal="center"/>
    </xf>
    <xf numFmtId="0" fontId="86" fillId="3" borderId="60" xfId="0" applyFont="1" applyFill="1" applyBorder="1" applyAlignment="1">
      <alignment horizontal="center" vertical="center" wrapText="1" readingOrder="1"/>
    </xf>
    <xf numFmtId="0" fontId="86" fillId="3" borderId="83" xfId="0" applyFont="1" applyFill="1" applyBorder="1" applyAlignment="1">
      <alignment horizontal="center" vertical="center" wrapText="1" readingOrder="1"/>
    </xf>
    <xf numFmtId="0" fontId="86" fillId="3" borderId="84" xfId="0" applyFont="1" applyFill="1" applyBorder="1" applyAlignment="1">
      <alignment horizontal="center" vertical="center" wrapText="1" readingOrder="1"/>
    </xf>
    <xf numFmtId="0" fontId="86" fillId="3" borderId="93" xfId="0" applyFont="1" applyFill="1" applyBorder="1" applyAlignment="1">
      <alignment horizontal="center" vertical="center" wrapText="1" readingOrder="1"/>
    </xf>
    <xf numFmtId="0" fontId="86" fillId="3" borderId="82" xfId="0" applyFont="1" applyFill="1" applyBorder="1" applyAlignment="1">
      <alignment horizontal="center" vertical="center" readingOrder="1"/>
    </xf>
    <xf numFmtId="0" fontId="86" fillId="3" borderId="60" xfId="0" applyFont="1" applyFill="1" applyBorder="1" applyAlignment="1">
      <alignment horizontal="center" vertical="center" readingOrder="1"/>
    </xf>
    <xf numFmtId="0" fontId="87" fillId="3" borderId="60" xfId="0" applyFont="1" applyFill="1" applyBorder="1" applyAlignment="1">
      <alignment horizontal="center" vertical="center" wrapText="1"/>
    </xf>
    <xf numFmtId="0" fontId="86" fillId="3" borderId="82" xfId="0" applyFont="1" applyFill="1" applyBorder="1" applyAlignment="1">
      <alignment horizontal="center" vertical="center" wrapText="1"/>
    </xf>
    <xf numFmtId="0" fontId="86" fillId="3" borderId="60" xfId="0" applyFont="1" applyFill="1" applyBorder="1" applyAlignment="1">
      <alignment horizontal="center" vertical="center" wrapText="1"/>
    </xf>
    <xf numFmtId="0" fontId="0" fillId="0" borderId="87" xfId="0" applyBorder="1" applyAlignment="1">
      <alignment horizontal="center"/>
    </xf>
    <xf numFmtId="0" fontId="0" fillId="0" borderId="0" xfId="0" applyAlignment="1">
      <alignment horizontal="center"/>
    </xf>
    <xf numFmtId="0" fontId="0" fillId="0" borderId="87" xfId="0" applyBorder="1" applyAlignment="1">
      <alignment horizontal="center" wrapText="1"/>
    </xf>
    <xf numFmtId="0" fontId="0" fillId="0" borderId="0" xfId="0" applyAlignment="1">
      <alignment horizontal="center" wrapText="1"/>
    </xf>
    <xf numFmtId="0" fontId="50" fillId="0" borderId="0" xfId="0" applyFont="1" applyAlignment="1">
      <alignment horizontal="center" wrapText="1"/>
    </xf>
    <xf numFmtId="0" fontId="53" fillId="5" borderId="82" xfId="0" applyFont="1" applyFill="1" applyBorder="1" applyAlignment="1">
      <alignment horizontal="center" vertical="center" wrapText="1"/>
    </xf>
    <xf numFmtId="0" fontId="53" fillId="5" borderId="60" xfId="0" applyFont="1" applyFill="1" applyBorder="1" applyAlignment="1">
      <alignment horizontal="center" vertical="center" wrapText="1"/>
    </xf>
    <xf numFmtId="0" fontId="53" fillId="5" borderId="79" xfId="0" applyFont="1" applyFill="1" applyBorder="1" applyAlignment="1">
      <alignment horizontal="center" vertical="center" wrapText="1"/>
    </xf>
    <xf numFmtId="0" fontId="53" fillId="5" borderId="80" xfId="0" applyFont="1" applyFill="1" applyBorder="1" applyAlignment="1">
      <alignment horizontal="center" vertical="center" wrapText="1"/>
    </xf>
    <xf numFmtId="0" fontId="53" fillId="5" borderId="81" xfId="0" applyFont="1" applyFill="1" applyBorder="1" applyAlignment="1">
      <alignment horizontal="center" vertical="center" wrapText="1"/>
    </xf>
    <xf numFmtId="0" fontId="5" fillId="4" borderId="14" xfId="1" applyFont="1" applyFill="1" applyBorder="1" applyAlignment="1">
      <alignment horizontal="center" vertical="center" wrapText="1"/>
    </xf>
    <xf numFmtId="0" fontId="5" fillId="4" borderId="15" xfId="1" applyFont="1" applyFill="1" applyBorder="1" applyAlignment="1">
      <alignment horizontal="center" vertical="center" wrapText="1"/>
    </xf>
    <xf numFmtId="0" fontId="5" fillId="4" borderId="16" xfId="1" applyFont="1" applyFill="1" applyBorder="1" applyAlignment="1">
      <alignment horizontal="center" vertical="center" wrapText="1"/>
    </xf>
    <xf numFmtId="0" fontId="10" fillId="3" borderId="17" xfId="1" quotePrefix="1" applyFont="1" applyFill="1" applyBorder="1" applyAlignment="1">
      <alignment horizontal="left" vertical="top" wrapText="1"/>
    </xf>
    <xf numFmtId="0" fontId="11" fillId="3" borderId="18" xfId="1" quotePrefix="1" applyFont="1" applyFill="1" applyBorder="1" applyAlignment="1">
      <alignment horizontal="left" vertical="top" wrapText="1"/>
    </xf>
    <xf numFmtId="0" fontId="11" fillId="3" borderId="19" xfId="1" quotePrefix="1" applyFont="1" applyFill="1" applyBorder="1" applyAlignment="1">
      <alignment horizontal="left" vertical="top" wrapText="1"/>
    </xf>
    <xf numFmtId="0" fontId="12" fillId="3" borderId="22" xfId="1" quotePrefix="1" applyFont="1" applyFill="1" applyBorder="1" applyAlignment="1">
      <alignment horizontal="justify" vertical="center" wrapText="1"/>
    </xf>
    <xf numFmtId="0" fontId="12" fillId="3" borderId="23" xfId="1" quotePrefix="1" applyFont="1" applyFill="1" applyBorder="1" applyAlignment="1">
      <alignment horizontal="justify" vertical="center" wrapText="1"/>
    </xf>
    <xf numFmtId="0" fontId="12" fillId="3" borderId="24" xfId="1" quotePrefix="1" applyFont="1" applyFill="1" applyBorder="1" applyAlignment="1">
      <alignment horizontal="justify" vertical="center" wrapText="1"/>
    </xf>
    <xf numFmtId="0" fontId="9" fillId="0" borderId="20" xfId="1" quotePrefix="1" applyFont="1" applyBorder="1" applyAlignment="1">
      <alignment horizontal="left" vertical="top" wrapText="1"/>
    </xf>
    <xf numFmtId="0" fontId="9" fillId="0" borderId="0" xfId="1" quotePrefix="1" applyFont="1" applyAlignment="1">
      <alignment horizontal="left" vertical="top" wrapText="1"/>
    </xf>
    <xf numFmtId="0" fontId="9" fillId="0" borderId="21" xfId="1" quotePrefix="1" applyFont="1" applyBorder="1" applyAlignment="1">
      <alignment horizontal="left" vertical="top" wrapText="1"/>
    </xf>
    <xf numFmtId="0" fontId="18" fillId="4" borderId="25" xfId="2" applyFont="1" applyFill="1" applyBorder="1" applyAlignment="1">
      <alignment horizontal="center" vertical="center" wrapText="1"/>
    </xf>
    <xf numFmtId="0" fontId="18" fillId="4" borderId="26" xfId="2" applyFont="1" applyFill="1" applyBorder="1" applyAlignment="1">
      <alignment horizontal="center" vertical="center" wrapText="1"/>
    </xf>
    <xf numFmtId="0" fontId="18" fillId="4" borderId="27" xfId="1" applyFont="1" applyFill="1" applyBorder="1" applyAlignment="1">
      <alignment horizontal="center" vertical="center"/>
    </xf>
    <xf numFmtId="0" fontId="18" fillId="4" borderId="28" xfId="1" applyFont="1" applyFill="1" applyBorder="1" applyAlignment="1">
      <alignment horizontal="center" vertical="center"/>
    </xf>
    <xf numFmtId="0" fontId="15" fillId="3" borderId="29" xfId="2" applyFont="1" applyFill="1" applyBorder="1" applyAlignment="1">
      <alignment horizontal="left" vertical="top" wrapText="1" readingOrder="1"/>
    </xf>
    <xf numFmtId="0" fontId="15" fillId="3" borderId="30" xfId="2" applyFont="1" applyFill="1" applyBorder="1" applyAlignment="1">
      <alignment horizontal="left" vertical="top" wrapText="1" readingOrder="1"/>
    </xf>
    <xf numFmtId="0" fontId="16" fillId="3" borderId="31" xfId="1" applyFont="1" applyFill="1" applyBorder="1" applyAlignment="1">
      <alignment horizontal="justify" vertical="center" wrapText="1"/>
    </xf>
    <xf numFmtId="0" fontId="16" fillId="3" borderId="32" xfId="1" applyFont="1" applyFill="1" applyBorder="1" applyAlignment="1">
      <alignment horizontal="justify" vertical="center" wrapText="1"/>
    </xf>
    <xf numFmtId="0" fontId="15" fillId="3" borderId="33" xfId="0" applyFont="1" applyFill="1" applyBorder="1" applyAlignment="1">
      <alignment horizontal="left" vertical="center" wrapText="1"/>
    </xf>
    <xf numFmtId="0" fontId="15" fillId="3" borderId="34" xfId="0" applyFont="1" applyFill="1" applyBorder="1" applyAlignment="1">
      <alignment horizontal="left" vertical="center" wrapText="1"/>
    </xf>
    <xf numFmtId="0" fontId="16" fillId="3" borderId="35" xfId="1" applyFont="1" applyFill="1" applyBorder="1" applyAlignment="1">
      <alignment horizontal="justify" vertical="center" wrapText="1"/>
    </xf>
    <xf numFmtId="0" fontId="16" fillId="3" borderId="36" xfId="1" applyFont="1" applyFill="1" applyBorder="1" applyAlignment="1">
      <alignment horizontal="justify" vertical="center" wrapText="1"/>
    </xf>
    <xf numFmtId="0" fontId="15" fillId="3" borderId="37" xfId="0" applyFont="1" applyFill="1" applyBorder="1" applyAlignment="1">
      <alignment horizontal="left" vertical="center" wrapText="1"/>
    </xf>
    <xf numFmtId="0" fontId="15" fillId="3" borderId="38" xfId="0" applyFont="1" applyFill="1" applyBorder="1" applyAlignment="1">
      <alignment horizontal="left" vertical="center" wrapText="1"/>
    </xf>
    <xf numFmtId="0" fontId="9" fillId="3" borderId="20" xfId="1" applyFont="1" applyFill="1" applyBorder="1" applyAlignment="1">
      <alignment horizontal="left" vertical="top" wrapText="1"/>
    </xf>
    <xf numFmtId="0" fontId="9" fillId="3" borderId="0" xfId="1" applyFont="1" applyFill="1" applyAlignment="1">
      <alignment horizontal="left" vertical="top" wrapText="1"/>
    </xf>
    <xf numFmtId="0" fontId="9" fillId="3" borderId="21" xfId="1" applyFont="1" applyFill="1" applyBorder="1" applyAlignment="1">
      <alignment horizontal="left" vertical="top" wrapText="1"/>
    </xf>
    <xf numFmtId="0" fontId="9" fillId="3" borderId="43" xfId="1" applyFont="1" applyFill="1" applyBorder="1" applyAlignment="1">
      <alignment horizontal="left" vertical="top" wrapText="1"/>
    </xf>
    <xf numFmtId="0" fontId="9" fillId="3" borderId="44" xfId="1" applyFont="1" applyFill="1" applyBorder="1" applyAlignment="1">
      <alignment horizontal="left" vertical="top" wrapText="1"/>
    </xf>
    <xf numFmtId="0" fontId="9" fillId="3" borderId="45" xfId="1" applyFont="1" applyFill="1" applyBorder="1" applyAlignment="1">
      <alignment horizontal="left" vertical="top" wrapText="1"/>
    </xf>
    <xf numFmtId="0" fontId="15" fillId="3" borderId="39" xfId="0" applyFont="1" applyFill="1" applyBorder="1" applyAlignment="1">
      <alignment horizontal="left" vertical="center" wrapText="1"/>
    </xf>
    <xf numFmtId="0" fontId="15" fillId="3" borderId="40" xfId="0" applyFont="1" applyFill="1" applyBorder="1" applyAlignment="1">
      <alignment horizontal="left" vertical="center" wrapText="1"/>
    </xf>
    <xf numFmtId="0" fontId="16" fillId="3" borderId="41" xfId="0" applyFont="1" applyFill="1" applyBorder="1" applyAlignment="1">
      <alignment horizontal="justify" vertical="center" wrapText="1"/>
    </xf>
    <xf numFmtId="0" fontId="16" fillId="3" borderId="42" xfId="0" applyFont="1" applyFill="1" applyBorder="1" applyAlignment="1">
      <alignment horizontal="justify" vertical="center" wrapText="1"/>
    </xf>
    <xf numFmtId="0" fontId="0" fillId="0" borderId="13" xfId="0" applyBorder="1" applyAlignment="1">
      <alignment horizontal="center" vertical="center" wrapText="1"/>
    </xf>
    <xf numFmtId="0" fontId="0" fillId="0" borderId="13" xfId="0" applyBorder="1" applyAlignment="1">
      <alignment horizontal="center" vertical="center"/>
    </xf>
    <xf numFmtId="9" fontId="0" fillId="0" borderId="82" xfId="0" applyNumberFormat="1" applyBorder="1" applyAlignment="1">
      <alignment horizontal="center" vertical="center" wrapText="1"/>
    </xf>
    <xf numFmtId="9" fontId="0" fillId="0" borderId="78" xfId="0" applyNumberFormat="1" applyBorder="1" applyAlignment="1">
      <alignment horizontal="center" vertical="center" wrapText="1"/>
    </xf>
    <xf numFmtId="9" fontId="0" fillId="0" borderId="60" xfId="0" applyNumberFormat="1" applyBorder="1" applyAlignment="1">
      <alignment horizontal="center" vertical="center" wrapText="1"/>
    </xf>
    <xf numFmtId="0" fontId="0" fillId="0" borderId="82" xfId="0" applyBorder="1" applyAlignment="1">
      <alignment horizontal="center" vertical="center" wrapText="1"/>
    </xf>
    <xf numFmtId="0" fontId="0" fillId="0" borderId="78" xfId="0" applyBorder="1" applyAlignment="1">
      <alignment horizontal="center" vertical="center" wrapText="1"/>
    </xf>
    <xf numFmtId="0" fontId="0" fillId="0" borderId="60" xfId="0" applyBorder="1" applyAlignment="1">
      <alignment horizontal="center" vertical="center" wrapText="1"/>
    </xf>
    <xf numFmtId="0" fontId="20" fillId="0" borderId="82" xfId="0" applyFont="1" applyBorder="1" applyAlignment="1">
      <alignment horizontal="center" vertical="center" wrapText="1"/>
    </xf>
    <xf numFmtId="0" fontId="20" fillId="0" borderId="78" xfId="0" applyFont="1" applyBorder="1" applyAlignment="1">
      <alignment horizontal="center" vertical="center" wrapText="1"/>
    </xf>
    <xf numFmtId="0" fontId="20" fillId="0" borderId="60" xfId="0" applyFont="1" applyBorder="1" applyAlignment="1">
      <alignment horizontal="center" vertical="center" wrapText="1"/>
    </xf>
    <xf numFmtId="0" fontId="0" fillId="0" borderId="82" xfId="0" applyBorder="1" applyAlignment="1">
      <alignment horizontal="left" vertical="center" wrapText="1"/>
    </xf>
    <xf numFmtId="0" fontId="0" fillId="0" borderId="78" xfId="0" applyBorder="1" applyAlignment="1">
      <alignment horizontal="left" vertical="center" wrapText="1"/>
    </xf>
    <xf numFmtId="0" fontId="0" fillId="0" borderId="60" xfId="0" applyBorder="1" applyAlignment="1">
      <alignment horizontal="left" vertical="center" wrapText="1"/>
    </xf>
    <xf numFmtId="0" fontId="72" fillId="0" borderId="13" xfId="0" applyFont="1" applyBorder="1" applyAlignment="1">
      <alignment horizontal="center" vertical="center" wrapText="1"/>
    </xf>
    <xf numFmtId="9" fontId="0" fillId="0" borderId="13" xfId="0" applyNumberFormat="1" applyBorder="1" applyAlignment="1">
      <alignment horizontal="center" vertical="center" wrapText="1"/>
    </xf>
    <xf numFmtId="0" fontId="4" fillId="4" borderId="5"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6" xfId="0" applyFont="1" applyFill="1" applyBorder="1" applyAlignment="1">
      <alignment horizontal="center" vertical="center"/>
    </xf>
    <xf numFmtId="0" fontId="73" fillId="4" borderId="2" xfId="0" applyFont="1" applyFill="1" applyBorder="1" applyAlignment="1">
      <alignment horizontal="center" vertical="center"/>
    </xf>
    <xf numFmtId="0" fontId="73" fillId="4" borderId="0" xfId="0" applyFont="1" applyFill="1" applyAlignment="1">
      <alignment horizontal="center" vertical="center"/>
    </xf>
    <xf numFmtId="0" fontId="7" fillId="3" borderId="13" xfId="0" applyFont="1" applyFill="1" applyBorder="1" applyAlignment="1">
      <alignment horizontal="center" vertical="center"/>
    </xf>
    <xf numFmtId="0" fontId="5" fillId="4" borderId="5" xfId="0" applyFont="1" applyFill="1" applyBorder="1" applyAlignment="1">
      <alignment horizontal="left" vertical="center"/>
    </xf>
    <xf numFmtId="0" fontId="5" fillId="4" borderId="7" xfId="0" applyFont="1" applyFill="1" applyBorder="1" applyAlignment="1">
      <alignment horizontal="left" vertical="center"/>
    </xf>
    <xf numFmtId="0" fontId="5" fillId="4" borderId="6" xfId="0" applyFont="1" applyFill="1" applyBorder="1" applyAlignment="1">
      <alignment horizontal="left" vertical="center"/>
    </xf>
    <xf numFmtId="0" fontId="2" fillId="3" borderId="5" xfId="0" applyFont="1" applyFill="1" applyBorder="1" applyAlignment="1" applyProtection="1">
      <alignment horizontal="left" vertical="center"/>
      <protection locked="0"/>
    </xf>
    <xf numFmtId="0" fontId="2" fillId="3" borderId="7" xfId="0" applyFont="1" applyFill="1" applyBorder="1" applyAlignment="1" applyProtection="1">
      <alignment horizontal="left" vertical="center"/>
      <protection locked="0"/>
    </xf>
    <xf numFmtId="0" fontId="2" fillId="3" borderId="6" xfId="0" applyFont="1" applyFill="1" applyBorder="1" applyAlignment="1" applyProtection="1">
      <alignment horizontal="left" vertical="center"/>
      <protection locked="0"/>
    </xf>
    <xf numFmtId="0" fontId="1" fillId="3" borderId="0" xfId="0" applyFont="1" applyFill="1" applyAlignment="1">
      <alignment horizontal="left" vertic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2" fillId="3" borderId="5" xfId="0" applyFont="1" applyFill="1" applyBorder="1" applyAlignment="1" applyProtection="1">
      <alignment horizontal="left" vertical="center" wrapText="1"/>
      <protection locked="0"/>
    </xf>
    <xf numFmtId="0" fontId="2" fillId="3" borderId="7" xfId="0" applyFont="1" applyFill="1" applyBorder="1" applyAlignment="1" applyProtection="1">
      <alignment horizontal="left" vertical="center" wrapText="1"/>
      <protection locked="0"/>
    </xf>
    <xf numFmtId="0" fontId="2" fillId="3" borderId="6" xfId="0" applyFont="1" applyFill="1" applyBorder="1" applyAlignment="1" applyProtection="1">
      <alignment horizontal="left" vertical="center" wrapText="1"/>
      <protection locked="0"/>
    </xf>
    <xf numFmtId="0" fontId="4" fillId="4" borderId="89" xfId="0" applyFont="1" applyFill="1" applyBorder="1" applyAlignment="1">
      <alignment horizontal="center" vertical="center"/>
    </xf>
    <xf numFmtId="0" fontId="4" fillId="4" borderId="8"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8" xfId="0" applyFont="1" applyFill="1" applyBorder="1" applyAlignment="1">
      <alignment horizontal="center" vertical="center" textRotation="1"/>
    </xf>
    <xf numFmtId="0" fontId="4" fillId="4" borderId="11" xfId="0" applyFont="1" applyFill="1" applyBorder="1" applyAlignment="1">
      <alignment horizontal="center" vertical="center" textRotation="1"/>
    </xf>
    <xf numFmtId="0" fontId="4" fillId="4" borderId="9"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10" xfId="0" applyFont="1" applyFill="1" applyBorder="1" applyAlignment="1">
      <alignment horizontal="center" vertical="center" wrapText="1"/>
    </xf>
    <xf numFmtId="0" fontId="4" fillId="4" borderId="10" xfId="0" applyFont="1" applyFill="1" applyBorder="1" applyAlignment="1">
      <alignment horizontal="center" vertical="center"/>
    </xf>
    <xf numFmtId="0" fontId="4" fillId="4" borderId="9" xfId="0" applyFont="1" applyFill="1" applyBorder="1" applyAlignment="1">
      <alignment horizontal="center" vertical="center" wrapText="1"/>
    </xf>
    <xf numFmtId="0" fontId="4" fillId="4" borderId="8" xfId="0" applyFont="1" applyFill="1" applyBorder="1" applyAlignment="1">
      <alignment horizontal="center" vertical="center" textRotation="90" wrapText="1"/>
    </xf>
    <xf numFmtId="0" fontId="4" fillId="4" borderId="11" xfId="0" applyFont="1" applyFill="1" applyBorder="1" applyAlignment="1">
      <alignment horizontal="center" vertical="center" textRotation="90" wrapText="1"/>
    </xf>
    <xf numFmtId="0" fontId="4" fillId="4" borderId="85" xfId="0" applyFont="1" applyFill="1" applyBorder="1" applyAlignment="1">
      <alignment horizontal="center" vertical="center" textRotation="1"/>
    </xf>
    <xf numFmtId="0" fontId="4" fillId="4" borderId="5"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9" xfId="0" applyFont="1" applyFill="1" applyBorder="1" applyAlignment="1">
      <alignment horizontal="center" vertical="center" textRotation="90" wrapText="1"/>
    </xf>
    <xf numFmtId="0" fontId="4" fillId="4" borderId="85" xfId="0" applyFont="1" applyFill="1" applyBorder="1" applyAlignment="1">
      <alignment horizontal="center" vertical="center" textRotation="90" wrapText="1"/>
    </xf>
    <xf numFmtId="0" fontId="0" fillId="0" borderId="13" xfId="0" applyBorder="1" applyAlignment="1">
      <alignment horizontal="left" vertical="center" wrapText="1"/>
    </xf>
    <xf numFmtId="0" fontId="27" fillId="0" borderId="13" xfId="0" applyFont="1" applyBorder="1" applyAlignment="1">
      <alignment horizontal="left" vertical="center" wrapText="1"/>
    </xf>
    <xf numFmtId="0" fontId="0" fillId="0" borderId="13" xfId="0" applyBorder="1" applyAlignment="1">
      <alignment vertical="center" wrapText="1"/>
    </xf>
    <xf numFmtId="0" fontId="72" fillId="0" borderId="82" xfId="0" applyFont="1" applyBorder="1" applyAlignment="1">
      <alignment horizontal="center" vertical="center" wrapText="1"/>
    </xf>
    <xf numFmtId="0" fontId="22" fillId="0" borderId="0" xfId="0" applyFont="1" applyAlignment="1">
      <alignment horizontal="center" vertical="center"/>
    </xf>
    <xf numFmtId="0" fontId="23" fillId="6" borderId="46" xfId="0" applyFont="1" applyFill="1" applyBorder="1" applyAlignment="1">
      <alignment horizontal="center" vertical="center" wrapText="1"/>
    </xf>
    <xf numFmtId="0" fontId="23" fillId="6" borderId="48" xfId="0" applyFont="1" applyFill="1" applyBorder="1" applyAlignment="1">
      <alignment horizontal="center" vertical="center" wrapText="1"/>
    </xf>
    <xf numFmtId="0" fontId="68" fillId="0" borderId="0" xfId="0" applyFont="1" applyAlignment="1">
      <alignment horizontal="center" vertical="center"/>
    </xf>
    <xf numFmtId="0" fontId="64" fillId="0" borderId="0" xfId="0" applyFont="1" applyAlignment="1">
      <alignment horizontal="center" vertical="center"/>
    </xf>
    <xf numFmtId="0" fontId="38" fillId="3" borderId="0" xfId="0" applyFont="1" applyFill="1" applyAlignment="1">
      <alignment horizontal="justify" vertical="center" wrapText="1"/>
    </xf>
    <xf numFmtId="0" fontId="31" fillId="13" borderId="53" xfId="0" applyFont="1" applyFill="1" applyBorder="1" applyAlignment="1">
      <alignment horizontal="center" vertical="center" wrapText="1" readingOrder="1"/>
    </xf>
    <xf numFmtId="0" fontId="31" fillId="13" borderId="54" xfId="0" applyFont="1" applyFill="1" applyBorder="1" applyAlignment="1">
      <alignment horizontal="center" vertical="center" wrapText="1" readingOrder="1"/>
    </xf>
    <xf numFmtId="0" fontId="31" fillId="13" borderId="55" xfId="0" applyFont="1" applyFill="1" applyBorder="1" applyAlignment="1">
      <alignment horizontal="center" vertical="center" wrapText="1" readingOrder="1"/>
    </xf>
    <xf numFmtId="0" fontId="34" fillId="13" borderId="56" xfId="0" applyFont="1" applyFill="1" applyBorder="1" applyAlignment="1">
      <alignment horizontal="center" vertical="center" wrapText="1" readingOrder="1"/>
    </xf>
    <xf numFmtId="0" fontId="34" fillId="13" borderId="57" xfId="0" applyFont="1" applyFill="1" applyBorder="1" applyAlignment="1">
      <alignment horizontal="center" vertical="center" wrapText="1" readingOrder="1"/>
    </xf>
    <xf numFmtId="0" fontId="34" fillId="3" borderId="59" xfId="0" applyFont="1" applyFill="1" applyBorder="1" applyAlignment="1">
      <alignment horizontal="center" vertical="center" wrapText="1" readingOrder="1"/>
    </xf>
    <xf numFmtId="0" fontId="34" fillId="3" borderId="62" xfId="0" applyFont="1" applyFill="1" applyBorder="1" applyAlignment="1">
      <alignment horizontal="center" vertical="center" wrapText="1" readingOrder="1"/>
    </xf>
    <xf numFmtId="0" fontId="34" fillId="3" borderId="60" xfId="0" applyFont="1" applyFill="1" applyBorder="1" applyAlignment="1">
      <alignment horizontal="center" vertical="center" wrapText="1" readingOrder="1"/>
    </xf>
    <xf numFmtId="0" fontId="34" fillId="3" borderId="13" xfId="0" applyFont="1" applyFill="1" applyBorder="1" applyAlignment="1">
      <alignment horizontal="center" vertical="center" wrapText="1" readingOrder="1"/>
    </xf>
    <xf numFmtId="0" fontId="34" fillId="3" borderId="64" xfId="0" applyFont="1" applyFill="1" applyBorder="1" applyAlignment="1">
      <alignment horizontal="center" vertical="center" wrapText="1" readingOrder="1"/>
    </xf>
    <xf numFmtId="0" fontId="34" fillId="3" borderId="65" xfId="0" applyFont="1" applyFill="1" applyBorder="1" applyAlignment="1">
      <alignment horizontal="center" vertical="center" wrapText="1" readingOrder="1"/>
    </xf>
    <xf numFmtId="0" fontId="77" fillId="0" borderId="67" xfId="0" applyFont="1" applyBorder="1" applyAlignment="1">
      <alignment horizontal="center" vertical="center" wrapText="1"/>
    </xf>
    <xf numFmtId="0" fontId="77" fillId="0" borderId="68" xfId="0" applyFont="1" applyBorder="1" applyAlignment="1">
      <alignment horizontal="center" vertical="center"/>
    </xf>
    <xf numFmtId="0" fontId="77" fillId="0" borderId="69" xfId="0" applyFont="1" applyBorder="1" applyAlignment="1">
      <alignment horizontal="center" vertical="center"/>
    </xf>
    <xf numFmtId="0" fontId="77" fillId="0" borderId="20" xfId="0" applyFont="1" applyBorder="1" applyAlignment="1">
      <alignment horizontal="center" vertical="center" wrapText="1"/>
    </xf>
    <xf numFmtId="0" fontId="77" fillId="0" borderId="0" xfId="0" applyFont="1" applyAlignment="1">
      <alignment horizontal="center" vertical="center"/>
    </xf>
    <xf numFmtId="0" fontId="77" fillId="0" borderId="21" xfId="0" applyFont="1" applyBorder="1" applyAlignment="1">
      <alignment horizontal="center" vertical="center"/>
    </xf>
    <xf numFmtId="0" fontId="77" fillId="0" borderId="20" xfId="0" applyFont="1" applyBorder="1" applyAlignment="1">
      <alignment horizontal="center" vertical="center"/>
    </xf>
    <xf numFmtId="0" fontId="77" fillId="0" borderId="43" xfId="0" applyFont="1" applyBorder="1" applyAlignment="1">
      <alignment horizontal="center" vertical="center"/>
    </xf>
    <xf numFmtId="0" fontId="77" fillId="0" borderId="44" xfId="0" applyFont="1" applyBorder="1" applyAlignment="1">
      <alignment horizontal="center" vertical="center"/>
    </xf>
    <xf numFmtId="0" fontId="77" fillId="0" borderId="45" xfId="0" applyFont="1" applyBorder="1" applyAlignment="1">
      <alignment horizontal="center" vertical="center"/>
    </xf>
    <xf numFmtId="0" fontId="78" fillId="25" borderId="70" xfId="0" applyFont="1" applyFill="1" applyBorder="1" applyAlignment="1">
      <alignment horizontal="center" vertical="center" wrapText="1" readingOrder="1"/>
    </xf>
    <xf numFmtId="0" fontId="78" fillId="25" borderId="71" xfId="0" applyFont="1" applyFill="1" applyBorder="1" applyAlignment="1">
      <alignment horizontal="center" vertical="center" wrapText="1" readingOrder="1"/>
    </xf>
    <xf numFmtId="0" fontId="78" fillId="25" borderId="73" xfId="0" applyFont="1" applyFill="1" applyBorder="1" applyAlignment="1">
      <alignment horizontal="center" vertical="center" wrapText="1" readingOrder="1"/>
    </xf>
    <xf numFmtId="0" fontId="78" fillId="25" borderId="0" xfId="0" applyFont="1" applyFill="1" applyAlignment="1">
      <alignment horizontal="center" vertical="center" wrapText="1" readingOrder="1"/>
    </xf>
    <xf numFmtId="0" fontId="78" fillId="25" borderId="74" xfId="0" applyFont="1" applyFill="1" applyBorder="1" applyAlignment="1">
      <alignment horizontal="center" vertical="center" wrapText="1" readingOrder="1"/>
    </xf>
    <xf numFmtId="0" fontId="78" fillId="25" borderId="75" xfId="0" applyFont="1" applyFill="1" applyBorder="1" applyAlignment="1">
      <alignment horizontal="center" vertical="center" wrapText="1" readingOrder="1"/>
    </xf>
    <xf numFmtId="0" fontId="78" fillId="25" borderId="76" xfId="0" applyFont="1" applyFill="1" applyBorder="1" applyAlignment="1">
      <alignment horizontal="center" vertical="center" wrapText="1" readingOrder="1"/>
    </xf>
    <xf numFmtId="0" fontId="78" fillId="25" borderId="77" xfId="0" applyFont="1" applyFill="1" applyBorder="1" applyAlignment="1">
      <alignment horizontal="center" vertical="center" wrapText="1" readingOrder="1"/>
    </xf>
    <xf numFmtId="0" fontId="33" fillId="3" borderId="13" xfId="0" applyFont="1" applyFill="1" applyBorder="1" applyAlignment="1">
      <alignment horizontal="center" vertical="center" wrapText="1"/>
    </xf>
    <xf numFmtId="0" fontId="78" fillId="8" borderId="70" xfId="0" applyFont="1" applyFill="1" applyBorder="1" applyAlignment="1">
      <alignment horizontal="center" vertical="center" wrapText="1" readingOrder="1"/>
    </xf>
    <xf numFmtId="0" fontId="78" fillId="8" borderId="71" xfId="0" applyFont="1" applyFill="1" applyBorder="1" applyAlignment="1">
      <alignment horizontal="center" vertical="center" wrapText="1" readingOrder="1"/>
    </xf>
    <xf numFmtId="0" fontId="78" fillId="8" borderId="73" xfId="0" applyFont="1" applyFill="1" applyBorder="1" applyAlignment="1">
      <alignment horizontal="center" vertical="center" wrapText="1" readingOrder="1"/>
    </xf>
    <xf numFmtId="0" fontId="78" fillId="8" borderId="0" xfId="0" applyFont="1" applyFill="1" applyAlignment="1">
      <alignment horizontal="center" vertical="center" wrapText="1" readingOrder="1"/>
    </xf>
    <xf numFmtId="0" fontId="78" fillId="8" borderId="74" xfId="0" applyFont="1" applyFill="1" applyBorder="1" applyAlignment="1">
      <alignment horizontal="center" vertical="center" wrapText="1" readingOrder="1"/>
    </xf>
    <xf numFmtId="0" fontId="78" fillId="8" borderId="75" xfId="0" applyFont="1" applyFill="1" applyBorder="1" applyAlignment="1">
      <alignment horizontal="center" vertical="center" wrapText="1" readingOrder="1"/>
    </xf>
    <xf numFmtId="0" fontId="78" fillId="8" borderId="76" xfId="0" applyFont="1" applyFill="1" applyBorder="1" applyAlignment="1">
      <alignment horizontal="center" vertical="center" wrapText="1" readingOrder="1"/>
    </xf>
    <xf numFmtId="0" fontId="78" fillId="8" borderId="77" xfId="0" applyFont="1" applyFill="1" applyBorder="1" applyAlignment="1">
      <alignment horizontal="center" vertical="center" wrapText="1" readingOrder="1"/>
    </xf>
    <xf numFmtId="0" fontId="33" fillId="0" borderId="13" xfId="0" applyFont="1" applyBorder="1" applyAlignment="1">
      <alignment horizontal="center" vertical="center" wrapText="1"/>
    </xf>
    <xf numFmtId="0" fontId="77" fillId="0" borderId="68" xfId="0" applyFont="1" applyBorder="1" applyAlignment="1">
      <alignment horizontal="center" vertical="center" wrapText="1"/>
    </xf>
    <xf numFmtId="0" fontId="2" fillId="0" borderId="0" xfId="0" applyFont="1" applyAlignment="1">
      <alignment horizontal="center" vertical="center" wrapText="1"/>
    </xf>
    <xf numFmtId="0" fontId="76" fillId="14" borderId="0" xfId="0" applyFont="1" applyFill="1" applyAlignment="1">
      <alignment horizontal="center" vertical="center" wrapText="1" readingOrder="1"/>
    </xf>
    <xf numFmtId="0" fontId="40" fillId="5" borderId="0" xfId="0" applyFont="1" applyFill="1" applyAlignment="1">
      <alignment horizontal="center" vertical="center" wrapText="1"/>
    </xf>
    <xf numFmtId="0" fontId="76" fillId="14" borderId="0" xfId="0" applyFont="1" applyFill="1" applyAlignment="1">
      <alignment horizontal="center" vertical="center" textRotation="90" wrapText="1" readingOrder="1"/>
    </xf>
    <xf numFmtId="0" fontId="76" fillId="14" borderId="21" xfId="0" applyFont="1" applyFill="1" applyBorder="1" applyAlignment="1">
      <alignment horizontal="center" vertical="center" textRotation="90" wrapText="1" readingOrder="1"/>
    </xf>
    <xf numFmtId="0" fontId="78" fillId="16" borderId="70" xfId="0" applyFont="1" applyFill="1" applyBorder="1" applyAlignment="1">
      <alignment horizontal="center" vertical="center" wrapText="1" readingOrder="1"/>
    </xf>
    <xf numFmtId="0" fontId="78" fillId="16" borderId="71" xfId="0" applyFont="1" applyFill="1" applyBorder="1" applyAlignment="1">
      <alignment horizontal="center" vertical="center" wrapText="1" readingOrder="1"/>
    </xf>
    <xf numFmtId="0" fontId="78" fillId="16" borderId="72" xfId="0" applyFont="1" applyFill="1" applyBorder="1" applyAlignment="1">
      <alignment horizontal="center" vertical="center" wrapText="1" readingOrder="1"/>
    </xf>
    <xf numFmtId="0" fontId="78" fillId="16" borderId="73" xfId="0" applyFont="1" applyFill="1" applyBorder="1" applyAlignment="1">
      <alignment horizontal="center" vertical="center" wrapText="1" readingOrder="1"/>
    </xf>
    <xf numFmtId="0" fontId="78" fillId="16" borderId="0" xfId="0" applyFont="1" applyFill="1" applyAlignment="1">
      <alignment horizontal="center" vertical="center" wrapText="1" readingOrder="1"/>
    </xf>
    <xf numFmtId="0" fontId="78" fillId="16" borderId="74" xfId="0" applyFont="1" applyFill="1" applyBorder="1" applyAlignment="1">
      <alignment horizontal="center" vertical="center" wrapText="1" readingOrder="1"/>
    </xf>
    <xf numFmtId="0" fontId="78" fillId="16" borderId="75" xfId="0" applyFont="1" applyFill="1" applyBorder="1" applyAlignment="1">
      <alignment horizontal="center" vertical="center" wrapText="1" readingOrder="1"/>
    </xf>
    <xf numFmtId="0" fontId="78" fillId="16" borderId="76" xfId="0" applyFont="1" applyFill="1" applyBorder="1" applyAlignment="1">
      <alignment horizontal="center" vertical="center" wrapText="1" readingOrder="1"/>
    </xf>
    <xf numFmtId="0" fontId="78" fillId="16" borderId="77" xfId="0" applyFont="1" applyFill="1" applyBorder="1" applyAlignment="1">
      <alignment horizontal="center" vertical="center" wrapText="1" readingOrder="1"/>
    </xf>
    <xf numFmtId="0" fontId="78" fillId="15" borderId="70" xfId="0" applyFont="1" applyFill="1" applyBorder="1" applyAlignment="1">
      <alignment horizontal="center" vertical="center" wrapText="1" readingOrder="1"/>
    </xf>
    <xf numFmtId="0" fontId="78" fillId="15" borderId="71" xfId="0" applyFont="1" applyFill="1" applyBorder="1" applyAlignment="1">
      <alignment horizontal="center" vertical="center" wrapText="1" readingOrder="1"/>
    </xf>
    <xf numFmtId="0" fontId="78" fillId="15" borderId="73" xfId="0" applyFont="1" applyFill="1" applyBorder="1" applyAlignment="1">
      <alignment horizontal="center" vertical="center" wrapText="1" readingOrder="1"/>
    </xf>
    <xf numFmtId="0" fontId="78" fillId="15" borderId="0" xfId="0" applyFont="1" applyFill="1" applyAlignment="1">
      <alignment horizontal="center" vertical="center" wrapText="1" readingOrder="1"/>
    </xf>
    <xf numFmtId="0" fontId="78" fillId="15" borderId="75" xfId="0" applyFont="1" applyFill="1" applyBorder="1" applyAlignment="1">
      <alignment horizontal="center" vertical="center" wrapText="1" readingOrder="1"/>
    </xf>
    <xf numFmtId="0" fontId="78" fillId="15" borderId="76" xfId="0" applyFont="1" applyFill="1" applyBorder="1" applyAlignment="1">
      <alignment horizontal="center" vertical="center" wrapText="1" readingOrder="1"/>
    </xf>
    <xf numFmtId="0" fontId="33" fillId="3" borderId="86" xfId="0" applyFont="1" applyFill="1" applyBorder="1" applyAlignment="1">
      <alignment horizontal="center" vertical="center" wrapText="1"/>
    </xf>
    <xf numFmtId="0" fontId="33" fillId="3" borderId="83" xfId="0" applyFont="1" applyFill="1" applyBorder="1" applyAlignment="1">
      <alignment horizontal="center" vertical="center" wrapText="1"/>
    </xf>
    <xf numFmtId="0" fontId="33" fillId="3" borderId="87" xfId="0" applyFont="1" applyFill="1" applyBorder="1" applyAlignment="1">
      <alignment horizontal="center" vertical="center" wrapText="1"/>
    </xf>
    <xf numFmtId="0" fontId="33" fillId="3" borderId="93" xfId="0" applyFont="1" applyFill="1" applyBorder="1" applyAlignment="1">
      <alignment horizontal="center" vertical="center" wrapText="1"/>
    </xf>
    <xf numFmtId="0" fontId="33" fillId="3" borderId="88" xfId="0" applyFont="1" applyFill="1" applyBorder="1" applyAlignment="1">
      <alignment horizontal="center" vertical="center" wrapText="1"/>
    </xf>
    <xf numFmtId="0" fontId="33" fillId="3" borderId="84" xfId="0" applyFont="1" applyFill="1" applyBorder="1" applyAlignment="1">
      <alignment horizontal="center" vertical="center" wrapText="1"/>
    </xf>
    <xf numFmtId="0" fontId="32" fillId="0" borderId="104" xfId="0" applyFont="1" applyBorder="1" applyAlignment="1">
      <alignment horizontal="center"/>
    </xf>
    <xf numFmtId="0" fontId="32" fillId="0" borderId="78" xfId="0" applyFont="1" applyBorder="1" applyAlignment="1">
      <alignment horizontal="center"/>
    </xf>
    <xf numFmtId="0" fontId="32" fillId="0" borderId="107" xfId="0" applyFont="1" applyBorder="1" applyAlignment="1">
      <alignment horizontal="center"/>
    </xf>
    <xf numFmtId="0" fontId="84" fillId="0" borderId="104" xfId="0" applyFont="1" applyBorder="1" applyAlignment="1" applyProtection="1">
      <alignment horizontal="left" vertical="center" wrapText="1"/>
      <protection locked="0"/>
    </xf>
    <xf numFmtId="0" fontId="84" fillId="0" borderId="78" xfId="0" applyFont="1" applyBorder="1" applyAlignment="1" applyProtection="1">
      <alignment horizontal="left" vertical="center" wrapText="1"/>
      <protection locked="0"/>
    </xf>
    <xf numFmtId="0" fontId="84" fillId="0" borderId="107" xfId="0" applyFont="1" applyBorder="1" applyAlignment="1" applyProtection="1">
      <alignment horizontal="left" vertical="center" wrapText="1"/>
      <protection locked="0"/>
    </xf>
    <xf numFmtId="0" fontId="84" fillId="0" borderId="104" xfId="0" applyFont="1" applyBorder="1" applyAlignment="1" applyProtection="1">
      <alignment horizontal="center" vertical="center" wrapText="1"/>
      <protection locked="0"/>
    </xf>
    <xf numFmtId="0" fontId="84" fillId="0" borderId="78" xfId="0" applyFont="1" applyBorder="1" applyAlignment="1" applyProtection="1">
      <alignment horizontal="center" vertical="center" wrapText="1"/>
      <protection locked="0"/>
    </xf>
    <xf numFmtId="0" fontId="84" fillId="0" borderId="107" xfId="0" applyFont="1" applyBorder="1" applyAlignment="1" applyProtection="1">
      <alignment horizontal="center" vertical="center" wrapText="1"/>
      <protection locked="0"/>
    </xf>
    <xf numFmtId="0" fontId="32" fillId="0" borderId="92" xfId="0" applyFont="1" applyBorder="1" applyAlignment="1" applyProtection="1">
      <alignment horizontal="center" vertical="center"/>
      <protection locked="0"/>
    </xf>
    <xf numFmtId="0" fontId="32" fillId="0" borderId="13" xfId="0" applyFont="1" applyBorder="1" applyAlignment="1" applyProtection="1">
      <alignment horizontal="center" vertical="center"/>
      <protection locked="0"/>
    </xf>
    <xf numFmtId="0" fontId="32" fillId="0" borderId="65" xfId="0" applyFont="1" applyBorder="1" applyAlignment="1" applyProtection="1">
      <alignment horizontal="center" vertical="center"/>
      <protection locked="0"/>
    </xf>
    <xf numFmtId="1" fontId="84" fillId="0" borderId="92" xfId="0" applyNumberFormat="1" applyFont="1" applyBorder="1" applyAlignment="1">
      <alignment horizontal="center" vertical="center"/>
    </xf>
    <xf numFmtId="0" fontId="84" fillId="0" borderId="13" xfId="0" applyFont="1" applyBorder="1" applyAlignment="1">
      <alignment horizontal="center" vertical="center"/>
    </xf>
    <xf numFmtId="0" fontId="84" fillId="0" borderId="65" xfId="0" applyFont="1" applyBorder="1" applyAlignment="1">
      <alignment horizontal="center" vertical="center"/>
    </xf>
    <xf numFmtId="0" fontId="32" fillId="0" borderId="104" xfId="0" applyFont="1" applyBorder="1" applyAlignment="1" applyProtection="1">
      <alignment horizontal="center" vertical="center"/>
      <protection locked="0"/>
    </xf>
    <xf numFmtId="0" fontId="32" fillId="0" borderId="78" xfId="0" applyFont="1" applyBorder="1" applyAlignment="1" applyProtection="1">
      <alignment horizontal="center" vertical="center"/>
      <protection locked="0"/>
    </xf>
    <xf numFmtId="0" fontId="32" fillId="0" borderId="107" xfId="0" applyFont="1" applyBorder="1" applyAlignment="1" applyProtection="1">
      <alignment horizontal="center" vertical="center"/>
      <protection locked="0"/>
    </xf>
    <xf numFmtId="1" fontId="84" fillId="0" borderId="103" xfId="0" applyNumberFormat="1" applyFont="1" applyBorder="1" applyAlignment="1" applyProtection="1">
      <alignment horizontal="center" vertical="center" wrapText="1"/>
      <protection locked="0"/>
    </xf>
    <xf numFmtId="1" fontId="84" fillId="0" borderId="105" xfId="0" applyNumberFormat="1" applyFont="1" applyBorder="1" applyAlignment="1" applyProtection="1">
      <alignment horizontal="center" vertical="center" wrapText="1"/>
      <protection locked="0"/>
    </xf>
    <xf numFmtId="1" fontId="84" fillId="0" borderId="106" xfId="0" applyNumberFormat="1" applyFont="1" applyBorder="1" applyAlignment="1" applyProtection="1">
      <alignment horizontal="center" vertical="center" wrapText="1"/>
      <protection locked="0"/>
    </xf>
    <xf numFmtId="0" fontId="84" fillId="0" borderId="104" xfId="0" applyFont="1" applyBorder="1" applyAlignment="1" applyProtection="1">
      <alignment horizontal="center" vertical="center"/>
      <protection locked="0"/>
    </xf>
    <xf numFmtId="0" fontId="84" fillId="0" borderId="78" xfId="0" applyFont="1" applyBorder="1" applyAlignment="1" applyProtection="1">
      <alignment horizontal="center" vertical="center"/>
      <protection locked="0"/>
    </xf>
    <xf numFmtId="0" fontId="84" fillId="0" borderId="107" xfId="0" applyFont="1" applyBorder="1" applyAlignment="1" applyProtection="1">
      <alignment horizontal="center" vertical="center"/>
      <protection locked="0"/>
    </xf>
    <xf numFmtId="0" fontId="84" fillId="0" borderId="92" xfId="0" applyFont="1" applyBorder="1" applyAlignment="1" applyProtection="1">
      <alignment horizontal="center" vertical="center"/>
      <protection locked="0"/>
    </xf>
    <xf numFmtId="0" fontId="84" fillId="0" borderId="13" xfId="0" applyFont="1" applyBorder="1" applyAlignment="1" applyProtection="1">
      <alignment horizontal="center" vertical="center"/>
      <protection locked="0"/>
    </xf>
    <xf numFmtId="0" fontId="84" fillId="0" borderId="65" xfId="0" applyFont="1" applyBorder="1" applyAlignment="1" applyProtection="1">
      <alignment horizontal="center" vertical="center"/>
      <protection locked="0"/>
    </xf>
    <xf numFmtId="0" fontId="83" fillId="24" borderId="101" xfId="0" applyFont="1" applyFill="1" applyBorder="1" applyAlignment="1">
      <alignment horizontal="center"/>
    </xf>
    <xf numFmtId="0" fontId="83" fillId="24" borderId="102" xfId="0" applyFont="1" applyFill="1" applyBorder="1" applyAlignment="1">
      <alignment horizontal="center"/>
    </xf>
    <xf numFmtId="0" fontId="80" fillId="4" borderId="95" xfId="0" applyFont="1" applyFill="1" applyBorder="1" applyAlignment="1">
      <alignment horizontal="center" vertical="center"/>
    </xf>
    <xf numFmtId="0" fontId="80" fillId="4" borderId="96" xfId="0" applyFont="1" applyFill="1" applyBorder="1" applyAlignment="1">
      <alignment horizontal="center" vertical="center"/>
    </xf>
    <xf numFmtId="0" fontId="80" fillId="4" borderId="97" xfId="0" applyFont="1" applyFill="1" applyBorder="1" applyAlignment="1">
      <alignment horizontal="center" vertical="center"/>
    </xf>
    <xf numFmtId="0" fontId="80" fillId="23" borderId="98" xfId="0" applyFont="1" applyFill="1" applyBorder="1" applyAlignment="1" applyProtection="1">
      <alignment horizontal="center" vertical="center" wrapText="1"/>
      <protection locked="0"/>
    </xf>
    <xf numFmtId="0" fontId="80" fillId="4" borderId="98" xfId="0" applyFont="1" applyFill="1" applyBorder="1" applyAlignment="1" applyProtection="1">
      <alignment horizontal="center" vertical="center" wrapText="1"/>
      <protection locked="0"/>
    </xf>
    <xf numFmtId="0" fontId="79" fillId="4" borderId="2" xfId="0" applyFont="1" applyFill="1" applyBorder="1" applyAlignment="1">
      <alignment horizontal="center" vertical="center" wrapText="1"/>
    </xf>
    <xf numFmtId="0" fontId="79" fillId="4" borderId="94" xfId="0" applyFont="1" applyFill="1" applyBorder="1" applyAlignment="1">
      <alignment horizontal="center" vertical="center" wrapText="1"/>
    </xf>
    <xf numFmtId="0" fontId="79" fillId="4" borderId="0" xfId="0" applyFont="1" applyFill="1" applyAlignment="1">
      <alignment horizontal="center" vertical="center" wrapText="1"/>
    </xf>
    <xf numFmtId="0" fontId="79" fillId="4" borderId="93" xfId="0" applyFont="1" applyFill="1" applyBorder="1" applyAlignment="1">
      <alignment horizontal="center" vertical="center" wrapText="1"/>
    </xf>
    <xf numFmtId="0" fontId="81" fillId="4" borderId="99" xfId="0" applyFont="1" applyFill="1" applyBorder="1" applyAlignment="1">
      <alignment horizontal="center" vertical="center" wrapText="1"/>
    </xf>
    <xf numFmtId="0" fontId="81" fillId="4" borderId="100" xfId="0" applyFont="1" applyFill="1" applyBorder="1" applyAlignment="1">
      <alignment horizontal="center" vertical="center" wrapText="1"/>
    </xf>
    <xf numFmtId="0" fontId="81" fillId="4" borderId="95" xfId="0" applyFont="1" applyFill="1" applyBorder="1" applyAlignment="1">
      <alignment horizontal="center" vertical="center" wrapText="1"/>
    </xf>
    <xf numFmtId="0" fontId="81" fillId="4" borderId="97" xfId="0" applyFont="1" applyFill="1" applyBorder="1" applyAlignment="1">
      <alignment horizontal="center" vertical="center" wrapText="1"/>
    </xf>
    <xf numFmtId="0" fontId="80" fillId="4" borderId="95" xfId="0" applyFont="1" applyFill="1" applyBorder="1" applyAlignment="1" applyProtection="1">
      <alignment horizontal="center" vertical="center" wrapText="1"/>
      <protection locked="0"/>
    </xf>
    <xf numFmtId="0" fontId="81" fillId="4" borderId="96" xfId="0" applyFont="1" applyFill="1" applyBorder="1" applyAlignment="1">
      <alignment horizontal="center" vertical="center" wrapText="1"/>
    </xf>
  </cellXfs>
  <cellStyles count="3">
    <cellStyle name="Normal" xfId="0" builtinId="0"/>
    <cellStyle name="Normal - Style1 2" xfId="1" xr:uid="{35D94056-BF35-4158-BB16-A1EB5C865F0B}"/>
    <cellStyle name="Normal 2 2" xfId="2" xr:uid="{FE1153A4-41A7-40DC-9196-9B2002F1B165}"/>
  </cellStyles>
  <dxfs count="3326">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numFmt numFmtId="13" formatCode="0%"/>
    </dxf>
    <dxf>
      <numFmt numFmtId="13" formatCode="0%"/>
    </dxf>
    <dxf>
      <numFmt numFmtId="13" formatCode="0%"/>
    </dxf>
    <dxf>
      <numFmt numFmtId="13" formatCode="0%"/>
    </dxf>
    <dxf>
      <numFmt numFmtId="1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eetMetadata" Target="metadata.xml"/><Relationship Id="rId10" Type="http://schemas.openxmlformats.org/officeDocument/2006/relationships/worksheet" Target="worksheets/sheet10.xml"/><Relationship Id="rId19"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jpe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139700</xdr:rowOff>
    </xdr:from>
    <xdr:ext cx="2505074" cy="914400"/>
    <xdr:pic>
      <xdr:nvPicPr>
        <xdr:cNvPr id="4" name="Imagen 3">
          <a:extLst>
            <a:ext uri="{FF2B5EF4-FFF2-40B4-BE49-F238E27FC236}">
              <a16:creationId xmlns:a16="http://schemas.microsoft.com/office/drawing/2014/main" id="{07949EE5-0DFE-4F23-9EBB-8C1281065AFD}"/>
            </a:ext>
          </a:extLst>
        </xdr:cNvPr>
        <xdr:cNvPicPr>
          <a:picLocks noChangeAspect="1"/>
        </xdr:cNvPicPr>
      </xdr:nvPicPr>
      <xdr:blipFill>
        <a:blip xmlns:r="http://schemas.openxmlformats.org/officeDocument/2006/relationships" r:embed="rId1"/>
        <a:stretch>
          <a:fillRect/>
        </a:stretch>
      </xdr:blipFill>
      <xdr:spPr>
        <a:xfrm>
          <a:off x="0" y="139700"/>
          <a:ext cx="2505074" cy="914400"/>
        </a:xfrm>
        <a:prstGeom prst="rect">
          <a:avLst/>
        </a:prstGeom>
      </xdr:spPr>
    </xdr:pic>
    <xdr:clientData/>
  </xdr:oneCellAnchor>
  <xdr:twoCellAnchor>
    <xdr:from>
      <xdr:col>6</xdr:col>
      <xdr:colOff>482600</xdr:colOff>
      <xdr:row>0</xdr:row>
      <xdr:rowOff>260350</xdr:rowOff>
    </xdr:from>
    <xdr:to>
      <xdr:col>7</xdr:col>
      <xdr:colOff>327024</xdr:colOff>
      <xdr:row>2</xdr:row>
      <xdr:rowOff>127000</xdr:rowOff>
    </xdr:to>
    <xdr:grpSp>
      <xdr:nvGrpSpPr>
        <xdr:cNvPr id="5" name="Group 8">
          <a:extLst>
            <a:ext uri="{FF2B5EF4-FFF2-40B4-BE49-F238E27FC236}">
              <a16:creationId xmlns:a16="http://schemas.microsoft.com/office/drawing/2014/main" id="{DD77865D-3137-4C44-9888-338E7CAD30E8}"/>
            </a:ext>
          </a:extLst>
        </xdr:cNvPr>
        <xdr:cNvGrpSpPr>
          <a:grpSpLocks/>
        </xdr:cNvGrpSpPr>
      </xdr:nvGrpSpPr>
      <xdr:grpSpPr bwMode="auto">
        <a:xfrm>
          <a:off x="6988175" y="260350"/>
          <a:ext cx="673099" cy="581025"/>
          <a:chOff x="2381" y="720"/>
          <a:chExt cx="3154" cy="65"/>
        </a:xfrm>
      </xdr:grpSpPr>
      <xdr:pic>
        <xdr:nvPicPr>
          <xdr:cNvPr id="6" name="6 Imagen">
            <a:extLst>
              <a:ext uri="{FF2B5EF4-FFF2-40B4-BE49-F238E27FC236}">
                <a16:creationId xmlns:a16="http://schemas.microsoft.com/office/drawing/2014/main" id="{53517378-D0AE-4161-BFC6-F13AFA85398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7 Imagen">
            <a:extLst>
              <a:ext uri="{FF2B5EF4-FFF2-40B4-BE49-F238E27FC236}">
                <a16:creationId xmlns:a16="http://schemas.microsoft.com/office/drawing/2014/main" id="{443C74A5-02A7-43D4-B226-A7DD9D5A217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7</xdr:col>
      <xdr:colOff>31750</xdr:colOff>
      <xdr:row>0</xdr:row>
      <xdr:rowOff>273050</xdr:rowOff>
    </xdr:from>
    <xdr:to>
      <xdr:col>9</xdr:col>
      <xdr:colOff>104775</xdr:colOff>
      <xdr:row>3</xdr:row>
      <xdr:rowOff>31749</xdr:rowOff>
    </xdr:to>
    <xdr:sp macro="" textlink="">
      <xdr:nvSpPr>
        <xdr:cNvPr id="8" name="CuadroTexto 4">
          <a:extLst>
            <a:ext uri="{FF2B5EF4-FFF2-40B4-BE49-F238E27FC236}">
              <a16:creationId xmlns:a16="http://schemas.microsoft.com/office/drawing/2014/main" id="{3B1E5441-8259-47DB-9280-D42B635243B3}"/>
            </a:ext>
          </a:extLst>
        </xdr:cNvPr>
        <xdr:cNvSpPr txBox="1"/>
      </xdr:nvSpPr>
      <xdr:spPr>
        <a:xfrm>
          <a:off x="5365750" y="187325"/>
          <a:ext cx="1597025" cy="4159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id="{7D867A4A-FF37-40CA-8185-CD33A72F94E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B83AC58-898F-4AD0-92AD-9600EB0714A7}"/>
            </a:ext>
          </a:extLst>
        </xdr:cNvPr>
        <xdr:cNvSpPr txBox="1"/>
      </xdr:nvSpPr>
      <xdr:spPr>
        <a:xfrm>
          <a:off x="93249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947140C6-FDFF-4981-BEC4-1D14C8B3D53F}"/>
            </a:ext>
          </a:extLst>
        </xdr:cNvPr>
        <xdr:cNvGrpSpPr>
          <a:grpSpLocks/>
        </xdr:cNvGrpSpPr>
      </xdr:nvGrpSpPr>
      <xdr:grpSpPr bwMode="auto">
        <a:xfrm>
          <a:off x="8324850" y="447675"/>
          <a:ext cx="2886074" cy="238125"/>
          <a:chOff x="2381" y="720"/>
          <a:chExt cx="3154" cy="65"/>
        </a:xfrm>
      </xdr:grpSpPr>
      <xdr:pic>
        <xdr:nvPicPr>
          <xdr:cNvPr id="5" name="6 Imagen">
            <a:extLst>
              <a:ext uri="{FF2B5EF4-FFF2-40B4-BE49-F238E27FC236}">
                <a16:creationId xmlns:a16="http://schemas.microsoft.com/office/drawing/2014/main" id="{2F07407D-BC0B-4F6B-9C1B-BB1BB595F45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B4F33A69-4D37-42B9-9368-12CA7F67D6B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6A1156D8-864E-4945-8DBA-2D7C3B24FB45}"/>
            </a:ext>
          </a:extLst>
        </xdr:cNvPr>
        <xdr:cNvPicPr>
          <a:picLocks noChangeAspect="1"/>
        </xdr:cNvPicPr>
      </xdr:nvPicPr>
      <xdr:blipFill>
        <a:blip xmlns:r="http://schemas.openxmlformats.org/officeDocument/2006/relationships" r:embed="rId4"/>
        <a:stretch>
          <a:fillRect/>
        </a:stretch>
      </xdr:blipFill>
      <xdr:spPr>
        <a:xfrm>
          <a:off x="9505950"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a16="http://schemas.microsoft.com/office/drawing/2014/main" id="{0E64692D-DBDA-4362-ABEB-006F5BF6F812}"/>
            </a:ext>
          </a:extLst>
        </xdr:cNvPr>
        <xdr:cNvSpPr txBox="1"/>
      </xdr:nvSpPr>
      <xdr:spPr>
        <a:xfrm>
          <a:off x="11786235" y="342519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oneCellAnchor>
    <xdr:from>
      <xdr:col>5</xdr:col>
      <xdr:colOff>441960</xdr:colOff>
      <xdr:row>9</xdr:row>
      <xdr:rowOff>243840</xdr:rowOff>
    </xdr:from>
    <xdr:ext cx="1539240" cy="1508760"/>
    <xdr:sp macro="" textlink="">
      <xdr:nvSpPr>
        <xdr:cNvPr id="10" name="CuadroTexto 9">
          <a:extLst>
            <a:ext uri="{FF2B5EF4-FFF2-40B4-BE49-F238E27FC236}">
              <a16:creationId xmlns:a16="http://schemas.microsoft.com/office/drawing/2014/main" id="{3CB13781-B62D-4DB5-9126-F6FD355529A0}"/>
            </a:ext>
          </a:extLst>
        </xdr:cNvPr>
        <xdr:cNvSpPr txBox="1"/>
      </xdr:nvSpPr>
      <xdr:spPr>
        <a:xfrm>
          <a:off x="14013180" y="320802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31290B81-3269-4859-B552-DE295F497D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74361DEA-DFAF-4396-A650-7ED75E5F3797}"/>
            </a:ext>
          </a:extLst>
        </xdr:cNvPr>
        <xdr:cNvSpPr txBox="1"/>
      </xdr:nvSpPr>
      <xdr:spPr>
        <a:xfrm>
          <a:off x="7734300"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F6680BB3-E237-4B6E-B97A-22C080D9850D}"/>
            </a:ext>
          </a:extLst>
        </xdr:cNvPr>
        <xdr:cNvGrpSpPr>
          <a:grpSpLocks/>
        </xdr:cNvGrpSpPr>
      </xdr:nvGrpSpPr>
      <xdr:grpSpPr bwMode="auto">
        <a:xfrm>
          <a:off x="10706101" y="447675"/>
          <a:ext cx="2886074" cy="66675"/>
          <a:chOff x="2381" y="720"/>
          <a:chExt cx="3154" cy="65"/>
        </a:xfrm>
      </xdr:grpSpPr>
      <xdr:pic>
        <xdr:nvPicPr>
          <xdr:cNvPr id="5" name="6 Imagen">
            <a:extLst>
              <a:ext uri="{FF2B5EF4-FFF2-40B4-BE49-F238E27FC236}">
                <a16:creationId xmlns:a16="http://schemas.microsoft.com/office/drawing/2014/main" id="{71EB3C33-8E72-4A5D-8DEA-1644E2CADE9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C9E94A85-E526-4745-9B87-DB947E73493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F973822D-275F-4543-8A71-47C6876830E1}"/>
            </a:ext>
          </a:extLst>
        </xdr:cNvPr>
        <xdr:cNvPicPr>
          <a:picLocks noChangeAspect="1"/>
        </xdr:cNvPicPr>
      </xdr:nvPicPr>
      <xdr:blipFill>
        <a:blip xmlns:r="http://schemas.openxmlformats.org/officeDocument/2006/relationships" r:embed="rId4"/>
        <a:stretch>
          <a:fillRect/>
        </a:stretch>
      </xdr:blipFill>
      <xdr:spPr>
        <a:xfrm>
          <a:off x="7839074" y="342900"/>
          <a:ext cx="1533526" cy="271054"/>
        </a:xfrm>
        <a:prstGeom prst="rect">
          <a:avLst/>
        </a:prstGeom>
      </xdr:spPr>
    </xdr:pic>
    <xdr:clientData/>
  </xdr:twoCellAnchor>
  <xdr:oneCellAnchor>
    <xdr:from>
      <xdr:col>6</xdr:col>
      <xdr:colOff>375284</xdr:colOff>
      <xdr:row>3</xdr:row>
      <xdr:rowOff>200026</xdr:rowOff>
    </xdr:from>
    <xdr:ext cx="3920491" cy="3962400"/>
    <xdr:sp macro="" textlink="">
      <xdr:nvSpPr>
        <xdr:cNvPr id="8" name="CuadroTexto 7">
          <a:extLst>
            <a:ext uri="{FF2B5EF4-FFF2-40B4-BE49-F238E27FC236}">
              <a16:creationId xmlns:a16="http://schemas.microsoft.com/office/drawing/2014/main" id="{118213E6-83A5-4005-906E-C04C7596A750}"/>
            </a:ext>
          </a:extLst>
        </xdr:cNvPr>
        <xdr:cNvSpPr txBox="1"/>
      </xdr:nvSpPr>
      <xdr:spPr>
        <a:xfrm>
          <a:off x="9909809" y="962026"/>
          <a:ext cx="3920491" cy="396240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a:t>
          </a:r>
          <a:r>
            <a:rPr lang="es-CO" sz="1100" u="sng" baseline="0"/>
            <a:t>oportunidades y fortalezas</a:t>
          </a:r>
          <a:r>
            <a:rPr lang="es-CO" sz="1100" baseline="0"/>
            <a:t> se pueden gestionar  a traves de acciónes o proyectos  que se incluyen </a:t>
          </a:r>
          <a:r>
            <a:rPr lang="es-CO" sz="1100" b="1" u="sng" baseline="0"/>
            <a:t>en el plan de accion </a:t>
          </a:r>
          <a:r>
            <a:rPr lang="es-CO" sz="1100" baseline="0"/>
            <a:t>( mejoras), </a:t>
          </a:r>
          <a:r>
            <a:rPr lang="es-CO" sz="1100" b="1" u="sng" baseline="0"/>
            <a:t>si se considera que aportan valor </a:t>
          </a:r>
        </a:p>
        <a:p>
          <a:endParaRPr lang="es-CO" sz="1100" b="1" u="sng" baseline="0"/>
        </a:p>
        <a:p>
          <a:r>
            <a:rPr lang="es-CO" sz="1100" baseline="0">
              <a:solidFill>
                <a:srgbClr val="FF0000"/>
              </a:solidFill>
            </a:rPr>
            <a:t>Las debilidades y amenazas si  a</a:t>
          </a:r>
          <a:r>
            <a:rPr lang="es-CO" sz="1100" u="sng" baseline="0">
              <a:solidFill>
                <a:srgbClr val="FF0000"/>
              </a:solidFill>
            </a:rPr>
            <a:t>fectan los objetivos estrategicos y requieren recursos </a:t>
          </a:r>
          <a:r>
            <a:rPr lang="es-CO" sz="1100" baseline="0">
              <a:solidFill>
                <a:srgbClr val="FF0000"/>
              </a:solidFill>
            </a:rPr>
            <a:t>se documentan en </a:t>
          </a:r>
          <a:r>
            <a:rPr lang="es-CO" sz="1100" b="1" u="sng" baseline="0">
              <a:solidFill>
                <a:srgbClr val="FF0000"/>
              </a:solidFill>
            </a:rPr>
            <a:t>este plan de acción  .</a:t>
          </a:r>
        </a:p>
        <a:p>
          <a:endParaRPr lang="es-CO" sz="1100" baseline="0"/>
        </a:p>
        <a:p>
          <a:r>
            <a:rPr lang="es-CO" sz="1100" baseline="0">
              <a:solidFill>
                <a:schemeClr val="tx1"/>
              </a:solidFill>
            </a:rPr>
            <a:t>Si la </a:t>
          </a:r>
          <a:r>
            <a:rPr lang="es-CO" sz="1100" b="1" u="sng" baseline="0">
              <a:solidFill>
                <a:srgbClr val="FF0000"/>
              </a:solidFill>
            </a:rPr>
            <a:t>debiidad o amenaza </a:t>
          </a:r>
          <a:r>
            <a:rPr lang="es-CO" sz="1100" baseline="0">
              <a:solidFill>
                <a:schemeClr val="tx1"/>
              </a:solidFill>
            </a:rPr>
            <a:t>afecta la parte </a:t>
          </a:r>
          <a:r>
            <a:rPr lang="es-CO" sz="1100" baseline="0">
              <a:solidFill>
                <a:srgbClr val="FF0000"/>
              </a:solidFill>
            </a:rPr>
            <a:t>operativa</a:t>
          </a:r>
          <a:r>
            <a:rPr lang="es-CO" sz="1100" baseline="0">
              <a:solidFill>
                <a:schemeClr val="tx1"/>
              </a:solidFill>
            </a:rPr>
            <a:t> ( errores, demoras, etc)</a:t>
          </a:r>
          <a:r>
            <a:rPr lang="es-CO" sz="1100" baseline="0">
              <a:solidFill>
                <a:srgbClr val="FF0000"/>
              </a:solidFill>
            </a:rPr>
            <a:t> </a:t>
          </a:r>
          <a:r>
            <a:rPr lang="es-CO" sz="1100" b="1" u="sng" baseline="0">
              <a:solidFill>
                <a:schemeClr val="accent6">
                  <a:lumMod val="50000"/>
                </a:schemeClr>
              </a:solidFill>
            </a:rPr>
            <a:t>se llevan como causa  de los riesgos, en el mapa de riesgos respectivo.</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1266128</xdr:colOff>
      <xdr:row>3</xdr:row>
      <xdr:rowOff>0</xdr:rowOff>
    </xdr:to>
    <xdr:pic>
      <xdr:nvPicPr>
        <xdr:cNvPr id="2" name="Imagen 1">
          <a:extLst>
            <a:ext uri="{FF2B5EF4-FFF2-40B4-BE49-F238E27FC236}">
              <a16:creationId xmlns:a16="http://schemas.microsoft.com/office/drawing/2014/main" id="{7AF4E8B7-25BB-4C6F-801A-10714F59FBE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38293" cy="91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EE5B3E38-0035-4C9C-9872-38F71F0C4CA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A08FF937-0FA9-49EC-9A42-22E8A78435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B65EF3E6-862F-4B15-B566-BA3D67C8F3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2405E8A5-411E-4884-88ED-7A13691BF0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ocuments\ARCHIVOS%20COMPUTADOR%20SANDRA\CALIDAD\PLAN%20DE%20ACCI&#211;N%20Y%20RIESGOS%20PALOQUEMAO\Documentos%20finales\Formato%20Riesgos%20Despachos%20Judiciales%20Certificados%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3. Identificación de Riesgos "/>
      <sheetName val="4. Valoración Controles"/>
      <sheetName val="5. Mapa de Riesgo"/>
      <sheetName val="Tabla de Valoración"/>
      <sheetName val="Valoración Probabilidad"/>
      <sheetName val="Valoración del Impacto"/>
      <sheetName val="Seguimiento 1 trimestre"/>
      <sheetName val="Seguimiento 2 trimestre"/>
      <sheetName val="Seguimiento 3 trimestre "/>
      <sheetName val="Seguimiento 4 trimestre"/>
      <sheetName val="Seguimiento 1 trimestre (2)"/>
    </sheetNames>
    <sheetDataSet>
      <sheetData sheetId="0"/>
      <sheetData sheetId="1"/>
      <sheetData sheetId="2"/>
      <sheetData sheetId="3"/>
      <sheetData sheetId="4"/>
      <sheetData sheetId="5"/>
      <sheetData sheetId="6">
        <row r="2">
          <cell r="J2" t="str">
            <v>Fuerte (siempre se ejecuta)</v>
          </cell>
          <cell r="K2" t="str">
            <v>Moderado (algunas veces)</v>
          </cell>
          <cell r="L2" t="str">
            <v>Débil (no se ejecuta)</v>
          </cell>
        </row>
        <row r="3">
          <cell r="I3" t="str">
            <v>Fuerte</v>
          </cell>
          <cell r="J3" t="str">
            <v>Fuerte</v>
          </cell>
          <cell r="K3" t="str">
            <v>Moderado</v>
          </cell>
          <cell r="L3" t="str">
            <v>Débil</v>
          </cell>
        </row>
        <row r="4">
          <cell r="I4" t="str">
            <v>Moderado</v>
          </cell>
          <cell r="J4" t="str">
            <v>Moderado</v>
          </cell>
          <cell r="K4" t="str">
            <v>Moderado</v>
          </cell>
          <cell r="L4" t="str">
            <v>Débil</v>
          </cell>
        </row>
        <row r="5">
          <cell r="I5" t="str">
            <v>Débil</v>
          </cell>
          <cell r="J5" t="str">
            <v>Débil</v>
          </cell>
          <cell r="K5" t="str">
            <v>Débil</v>
          </cell>
          <cell r="L5" t="str">
            <v>Débil</v>
          </cell>
        </row>
      </sheetData>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Usuario\Desktop\Nueva%20Metodologia%20Riesgos\Caja%20de%20Herramientas%20Guia%20DAPF\1.%20Matriz_mapa_riesgo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F3C7BA3E-EFF4-4587-B93E-56A1729C5A69}">
  <cacheSource type="worksheet">
    <worksheetSource name="Tabla1" r:id="rId2"/>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3943AEE-B047-49B9-97B9-9DED7B0E91D1}" name="TablaDinámica1" cacheId="471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37:E249"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5">
    <format dxfId="3321">
      <pivotArea field="1" type="button" dataOnly="0" labelOnly="1" outline="0" axis="axisRow" fieldPosition="1"/>
    </format>
    <format dxfId="3322">
      <pivotArea dataOnly="0" labelOnly="1" outline="0" fieldPosition="0">
        <references count="1">
          <reference field="0" count="1">
            <x v="0"/>
          </reference>
        </references>
      </pivotArea>
    </format>
    <format dxfId="3323">
      <pivotArea dataOnly="0" labelOnly="1" outline="0" fieldPosition="0">
        <references count="1">
          <reference field="0" count="1">
            <x v="1"/>
          </reference>
        </references>
      </pivotArea>
    </format>
    <format dxfId="3324">
      <pivotArea dataOnly="0" labelOnly="1" outline="0" fieldPosition="0">
        <references count="2">
          <reference field="0" count="1" selected="0">
            <x v="0"/>
          </reference>
          <reference field="1" count="5">
            <x v="0"/>
            <x v="6"/>
            <x v="7"/>
            <x v="8"/>
            <x v="9"/>
          </reference>
        </references>
      </pivotArea>
    </format>
    <format dxfId="3325">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5C43402-A552-42C9-B5B0-42F33A7B8850}" name="Tabla13" displayName="Tabla13" ref="B237:C247" totalsRowShown="0" headerRowDxfId="2795" dataDxfId="2794">
  <autoFilter ref="B237:C247" xr:uid="{00000000-0009-0000-0100-000001000000}"/>
  <tableColumns count="2">
    <tableColumn id="1" xr3:uid="{FA5F7027-3A05-4A28-B378-64EE301661C0}" name="Criterios" dataDxfId="2793"/>
    <tableColumn id="2" xr3:uid="{8418069D-C7FA-4DD5-8C96-C39774FB0DE4}" name="Subcriterios" dataDxfId="279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7E2BD-A58C-49A2-BCBD-D0B4B1B7035D}">
  <sheetPr>
    <tabColor theme="8" tint="-0.249977111117893"/>
  </sheetPr>
  <dimension ref="A1:I18"/>
  <sheetViews>
    <sheetView showGridLines="0" topLeftCell="A12" workbookViewId="0">
      <selection activeCell="K9" sqref="K9"/>
    </sheetView>
  </sheetViews>
  <sheetFormatPr defaultColWidth="11.42578125" defaultRowHeight="14.45"/>
  <cols>
    <col min="1" max="1" width="28.140625" customWidth="1"/>
    <col min="2" max="2" width="18" customWidth="1"/>
    <col min="3" max="3" width="14.140625" style="86" customWidth="1"/>
    <col min="4" max="8" width="12.42578125" customWidth="1"/>
  </cols>
  <sheetData>
    <row r="1" spans="1:9" ht="42" customHeight="1">
      <c r="A1" s="266" t="s">
        <v>0</v>
      </c>
      <c r="B1" s="266"/>
      <c r="C1" s="266"/>
      <c r="D1" s="266"/>
      <c r="E1" s="266"/>
      <c r="F1" s="266"/>
    </row>
    <row r="5" spans="1:9">
      <c r="D5" s="95"/>
      <c r="E5" s="95"/>
      <c r="F5" s="95"/>
      <c r="G5" s="95"/>
      <c r="H5" s="95"/>
    </row>
    <row r="6" spans="1:9">
      <c r="D6" s="95"/>
      <c r="E6" s="95"/>
      <c r="F6" s="95"/>
      <c r="G6" s="95"/>
      <c r="H6" s="95"/>
    </row>
    <row r="7" spans="1:9" ht="33.6">
      <c r="A7" s="267" t="s">
        <v>1</v>
      </c>
      <c r="B7" s="267"/>
      <c r="C7" s="267"/>
      <c r="D7" s="267"/>
      <c r="E7" s="267"/>
      <c r="F7" s="267"/>
      <c r="G7" s="267"/>
      <c r="H7" s="267"/>
      <c r="I7" s="267"/>
    </row>
    <row r="9" spans="1:9" s="87" customFormat="1" ht="81.75" customHeight="1">
      <c r="A9" s="88" t="s">
        <v>2</v>
      </c>
      <c r="B9" s="268" t="s">
        <v>3</v>
      </c>
      <c r="C9" s="268"/>
      <c r="D9" s="268"/>
      <c r="E9" s="268"/>
      <c r="F9" s="268"/>
      <c r="G9" s="268"/>
      <c r="H9" s="268"/>
      <c r="I9" s="268"/>
    </row>
    <row r="10" spans="1:9" s="87" customFormat="1" ht="16.7" customHeight="1">
      <c r="A10" s="93"/>
      <c r="B10" s="94"/>
      <c r="C10" s="94"/>
      <c r="D10" s="93"/>
      <c r="E10" s="92"/>
    </row>
    <row r="11" spans="1:9" s="87" customFormat="1" ht="84" customHeight="1">
      <c r="A11" s="88" t="s">
        <v>4</v>
      </c>
      <c r="B11" s="89" t="s">
        <v>5</v>
      </c>
      <c r="C11" s="265" t="s">
        <v>6</v>
      </c>
      <c r="D11" s="265"/>
      <c r="E11" s="265"/>
      <c r="F11" s="265"/>
      <c r="G11" s="265"/>
      <c r="H11" s="265"/>
      <c r="I11" s="265"/>
    </row>
    <row r="12" spans="1:9" ht="32.25" customHeight="1">
      <c r="A12" s="91"/>
    </row>
    <row r="13" spans="1:9" ht="32.25" customHeight="1">
      <c r="A13" s="90" t="s">
        <v>3</v>
      </c>
      <c r="B13" s="265"/>
      <c r="C13" s="265"/>
      <c r="D13" s="265"/>
      <c r="E13" s="265"/>
      <c r="F13" s="265"/>
      <c r="G13" s="265"/>
      <c r="H13" s="265"/>
      <c r="I13" s="265"/>
    </row>
    <row r="14" spans="1:9" s="87" customFormat="1" ht="69" customHeight="1">
      <c r="A14" s="90" t="s">
        <v>7</v>
      </c>
      <c r="B14" s="265"/>
      <c r="C14" s="265"/>
      <c r="D14" s="265"/>
      <c r="E14" s="265"/>
      <c r="F14" s="265"/>
      <c r="G14" s="265"/>
      <c r="H14" s="265"/>
      <c r="I14" s="265"/>
    </row>
    <row r="15" spans="1:9" s="87" customFormat="1" ht="54" customHeight="1">
      <c r="A15" s="90" t="s">
        <v>8</v>
      </c>
      <c r="B15" s="265"/>
      <c r="C15" s="265"/>
      <c r="D15" s="265"/>
      <c r="E15" s="265"/>
      <c r="F15" s="265"/>
      <c r="G15" s="265"/>
      <c r="H15" s="265"/>
      <c r="I15" s="265"/>
    </row>
    <row r="16" spans="1:9" s="87" customFormat="1" ht="54" customHeight="1">
      <c r="A16" s="88" t="s">
        <v>9</v>
      </c>
      <c r="B16" s="265" t="s">
        <v>10</v>
      </c>
      <c r="C16" s="265"/>
      <c r="D16" s="265"/>
      <c r="E16" s="265"/>
      <c r="F16" s="265"/>
      <c r="G16" s="265"/>
      <c r="H16" s="265"/>
      <c r="I16" s="265"/>
    </row>
    <row r="18" spans="1:9" s="87" customFormat="1" ht="54.75" customHeight="1">
      <c r="A18" s="88" t="s">
        <v>11</v>
      </c>
      <c r="B18" s="264" t="s">
        <v>12</v>
      </c>
      <c r="C18" s="264"/>
      <c r="D18" s="264"/>
      <c r="E18" s="264"/>
      <c r="F18" s="264"/>
      <c r="G18" s="264"/>
      <c r="H18" s="264"/>
      <c r="I18" s="264"/>
    </row>
  </sheetData>
  <mergeCells count="9">
    <mergeCell ref="B18:I18"/>
    <mergeCell ref="B13:I13"/>
    <mergeCell ref="B15:I15"/>
    <mergeCell ref="B16:I16"/>
    <mergeCell ref="A1:F1"/>
    <mergeCell ref="A7:I7"/>
    <mergeCell ref="B9:I9"/>
    <mergeCell ref="C11:I11"/>
    <mergeCell ref="B14:I14"/>
  </mergeCells>
  <dataValidations disablePrompts="1" count="2">
    <dataValidation allowBlank="1" showInputMessage="1" showErrorMessage="1" prompt="Proponer y escribir en una frase la estrategia para gestionar la debilidad, la oportunidad, la amenaza o la fortaleza.Usar verbo de acción en infinitivo._x000a_" sqref="G1" xr:uid="{F87C5526-F506-4D32-8464-0B756A8AC42F}"/>
    <dataValidation type="list" allowBlank="1" showInputMessage="1" showErrorMessage="1" sqref="B11" xr:uid="{57793389-6BB2-4D38-8C78-D71032C50170}">
      <formula1>"Estrategicos, Misionales, Apoyo, Evaluacion y Mejora"</formula1>
    </dataValidation>
  </dataValidations>
  <pageMargins left="0.7" right="0.7" top="0.75" bottom="0.75" header="0.3" footer="0.3"/>
  <pageSetup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E11DC-9CCA-4581-BA3E-60E9533CB3A8}">
  <dimension ref="B2:K31"/>
  <sheetViews>
    <sheetView topLeftCell="A26" workbookViewId="0">
      <selection activeCell="D19" sqref="D19"/>
    </sheetView>
  </sheetViews>
  <sheetFormatPr defaultColWidth="11.42578125" defaultRowHeight="14.45"/>
  <cols>
    <col min="2" max="2" width="30.85546875" customWidth="1"/>
    <col min="3" max="3" width="38.140625" customWidth="1"/>
    <col min="4" max="4" width="32.5703125" customWidth="1"/>
    <col min="5" max="5" width="20.42578125" customWidth="1"/>
    <col min="6" max="6" width="22.28515625" customWidth="1"/>
    <col min="7" max="7" width="21.85546875" customWidth="1"/>
    <col min="11" max="11" width="16.42578125" customWidth="1"/>
  </cols>
  <sheetData>
    <row r="2" spans="2:11">
      <c r="B2" s="4" t="s">
        <v>559</v>
      </c>
      <c r="C2" s="4" t="s">
        <v>560</v>
      </c>
      <c r="D2" s="4" t="s">
        <v>561</v>
      </c>
      <c r="E2" s="6" t="s">
        <v>562</v>
      </c>
      <c r="F2" s="4" t="s">
        <v>563</v>
      </c>
      <c r="G2" s="4" t="s">
        <v>564</v>
      </c>
      <c r="H2" s="4" t="s">
        <v>565</v>
      </c>
      <c r="I2" s="4" t="s">
        <v>566</v>
      </c>
      <c r="J2" s="4" t="s">
        <v>567</v>
      </c>
      <c r="K2" s="4" t="s">
        <v>568</v>
      </c>
    </row>
    <row r="3" spans="2:11" ht="28.9">
      <c r="B3" t="s">
        <v>569</v>
      </c>
      <c r="C3" s="82" t="s">
        <v>310</v>
      </c>
      <c r="D3" s="5" t="s">
        <v>441</v>
      </c>
      <c r="E3" t="s">
        <v>313</v>
      </c>
      <c r="F3" t="s">
        <v>512</v>
      </c>
      <c r="G3" t="s">
        <v>315</v>
      </c>
      <c r="H3" t="s">
        <v>316</v>
      </c>
      <c r="I3" t="s">
        <v>317</v>
      </c>
      <c r="J3" t="s">
        <v>570</v>
      </c>
      <c r="K3" t="s">
        <v>318</v>
      </c>
    </row>
    <row r="4" spans="2:11" ht="72">
      <c r="B4" s="163" t="s">
        <v>457</v>
      </c>
      <c r="C4" t="s">
        <v>571</v>
      </c>
      <c r="D4" s="5" t="s">
        <v>444</v>
      </c>
      <c r="E4" t="s">
        <v>327</v>
      </c>
      <c r="F4" t="s">
        <v>314</v>
      </c>
      <c r="G4" t="s">
        <v>572</v>
      </c>
      <c r="H4" t="s">
        <v>321</v>
      </c>
      <c r="I4" t="s">
        <v>356</v>
      </c>
      <c r="J4" t="s">
        <v>573</v>
      </c>
      <c r="K4" t="s">
        <v>574</v>
      </c>
    </row>
    <row r="5" spans="2:11" ht="57.6">
      <c r="B5" s="163" t="s">
        <v>338</v>
      </c>
      <c r="C5" t="s">
        <v>379</v>
      </c>
      <c r="D5" s="5" t="s">
        <v>448</v>
      </c>
      <c r="E5" t="s">
        <v>336</v>
      </c>
      <c r="K5" t="s">
        <v>575</v>
      </c>
    </row>
    <row r="6" spans="2:11" ht="43.15">
      <c r="B6" s="163" t="s">
        <v>358</v>
      </c>
      <c r="C6" t="s">
        <v>369</v>
      </c>
      <c r="D6" s="5" t="s">
        <v>452</v>
      </c>
      <c r="K6" t="s">
        <v>382</v>
      </c>
    </row>
    <row r="7" spans="2:11" ht="43.15">
      <c r="B7" s="163" t="s">
        <v>306</v>
      </c>
      <c r="C7" t="s">
        <v>576</v>
      </c>
      <c r="D7" s="83" t="s">
        <v>456</v>
      </c>
    </row>
    <row r="8" spans="2:11" ht="28.9">
      <c r="B8" s="163" t="s">
        <v>375</v>
      </c>
      <c r="C8" t="s">
        <v>351</v>
      </c>
      <c r="D8" s="5" t="s">
        <v>458</v>
      </c>
    </row>
    <row r="9" spans="2:11" ht="28.9">
      <c r="B9" t="s">
        <v>396</v>
      </c>
      <c r="C9" t="s">
        <v>577</v>
      </c>
      <c r="D9" s="5" t="s">
        <v>459</v>
      </c>
    </row>
    <row r="10" spans="2:11" ht="28.9">
      <c r="C10" t="s">
        <v>400</v>
      </c>
      <c r="D10" s="5" t="s">
        <v>460</v>
      </c>
    </row>
    <row r="11" spans="2:11" ht="28.9">
      <c r="D11" s="5" t="s">
        <v>461</v>
      </c>
    </row>
    <row r="12" spans="2:11" ht="28.9">
      <c r="D12" s="5" t="s">
        <v>462</v>
      </c>
    </row>
    <row r="13" spans="2:11" ht="28.9">
      <c r="D13" s="154" t="s">
        <v>463</v>
      </c>
    </row>
    <row r="14" spans="2:11" ht="28.9">
      <c r="D14" s="154" t="s">
        <v>464</v>
      </c>
    </row>
    <row r="15" spans="2:11" ht="28.9">
      <c r="D15" s="154" t="s">
        <v>342</v>
      </c>
    </row>
    <row r="16" spans="2:11" ht="28.9">
      <c r="D16" s="154" t="s">
        <v>465</v>
      </c>
    </row>
    <row r="17" spans="4:4" ht="28.9">
      <c r="D17" s="154" t="s">
        <v>466</v>
      </c>
    </row>
    <row r="18" spans="4:4" ht="43.15">
      <c r="D18" s="82" t="s">
        <v>362</v>
      </c>
    </row>
    <row r="19" spans="4:4" ht="57.6">
      <c r="D19" s="82" t="s">
        <v>578</v>
      </c>
    </row>
    <row r="20" spans="4:4" ht="28.9">
      <c r="D20" s="148" t="s">
        <v>468</v>
      </c>
    </row>
    <row r="21" spans="4:4" ht="28.9">
      <c r="D21" s="148" t="s">
        <v>579</v>
      </c>
    </row>
    <row r="22" spans="4:4" ht="28.9">
      <c r="D22" s="148" t="s">
        <v>311</v>
      </c>
    </row>
    <row r="23" spans="4:4" ht="28.9">
      <c r="D23" s="148" t="s">
        <v>332</v>
      </c>
    </row>
    <row r="24" spans="4:4" ht="43.15">
      <c r="D24" s="148" t="s">
        <v>580</v>
      </c>
    </row>
    <row r="25" spans="4:4" ht="43.15">
      <c r="D25" s="148" t="s">
        <v>380</v>
      </c>
    </row>
    <row r="26" spans="4:4" ht="57.6">
      <c r="D26" s="148" t="s">
        <v>482</v>
      </c>
    </row>
    <row r="27" spans="4:4" ht="43.15">
      <c r="D27" s="148" t="s">
        <v>581</v>
      </c>
    </row>
    <row r="28" spans="4:4" ht="43.15">
      <c r="D28" s="148" t="s">
        <v>582</v>
      </c>
    </row>
    <row r="29" spans="4:4" ht="43.15">
      <c r="D29" s="148" t="s">
        <v>401</v>
      </c>
    </row>
    <row r="30" spans="4:4" ht="43.15">
      <c r="D30" s="148" t="s">
        <v>583</v>
      </c>
    </row>
    <row r="31" spans="4:4" ht="43.15">
      <c r="D31" s="148" t="s">
        <v>584</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C85EA-AF03-4714-AB50-BD708A18A97B}">
  <sheetPr>
    <tabColor theme="7" tint="-0.249977111117893"/>
  </sheetPr>
  <dimension ref="B1:K16"/>
  <sheetViews>
    <sheetView topLeftCell="B8" workbookViewId="0">
      <selection activeCell="E9" sqref="E9"/>
    </sheetView>
  </sheetViews>
  <sheetFormatPr defaultColWidth="14.28515625" defaultRowHeight="13.9"/>
  <cols>
    <col min="1" max="2" width="14.28515625" style="35"/>
    <col min="3" max="3" width="17" style="35" customWidth="1"/>
    <col min="4" max="4" width="14.28515625" style="35"/>
    <col min="5" max="5" width="46" style="35" customWidth="1"/>
    <col min="6" max="16384" width="14.28515625" style="35"/>
  </cols>
  <sheetData>
    <row r="1" spans="2:11" ht="24" customHeight="1" thickBot="1">
      <c r="B1" s="408" t="s">
        <v>585</v>
      </c>
      <c r="C1" s="409"/>
      <c r="D1" s="409"/>
      <c r="E1" s="409"/>
      <c r="F1" s="410"/>
    </row>
    <row r="2" spans="2:11" ht="16.149999999999999" thickBot="1">
      <c r="B2" s="36"/>
      <c r="C2" s="36"/>
      <c r="D2" s="36"/>
      <c r="E2" s="36"/>
      <c r="F2" s="36"/>
      <c r="I2" s="155"/>
      <c r="J2" s="170" t="s">
        <v>512</v>
      </c>
      <c r="K2" s="170" t="s">
        <v>314</v>
      </c>
    </row>
    <row r="3" spans="2:11" ht="16.149999999999999" thickBot="1">
      <c r="B3" s="411" t="s">
        <v>586</v>
      </c>
      <c r="C3" s="412"/>
      <c r="D3" s="412"/>
      <c r="E3" s="37" t="s">
        <v>587</v>
      </c>
      <c r="F3" s="38" t="s">
        <v>588</v>
      </c>
      <c r="I3" s="169" t="s">
        <v>313</v>
      </c>
      <c r="J3" s="159">
        <v>0.5</v>
      </c>
      <c r="K3" s="159">
        <v>0.45</v>
      </c>
    </row>
    <row r="4" spans="2:11" ht="31.15">
      <c r="B4" s="413" t="s">
        <v>589</v>
      </c>
      <c r="C4" s="415" t="s">
        <v>298</v>
      </c>
      <c r="D4" s="39" t="s">
        <v>313</v>
      </c>
      <c r="E4" s="40" t="s">
        <v>590</v>
      </c>
      <c r="F4" s="41">
        <v>0.25</v>
      </c>
      <c r="I4" s="170" t="s">
        <v>327</v>
      </c>
      <c r="J4" s="159">
        <v>0.4</v>
      </c>
      <c r="K4" s="159">
        <v>0.35</v>
      </c>
    </row>
    <row r="5" spans="2:11" ht="46.9">
      <c r="B5" s="414"/>
      <c r="C5" s="416"/>
      <c r="D5" s="42" t="s">
        <v>327</v>
      </c>
      <c r="E5" s="43" t="s">
        <v>591</v>
      </c>
      <c r="F5" s="44">
        <v>0.15</v>
      </c>
      <c r="I5" s="170" t="s">
        <v>336</v>
      </c>
      <c r="J5" s="159">
        <v>0.35</v>
      </c>
      <c r="K5" s="159">
        <v>0.3</v>
      </c>
    </row>
    <row r="6" spans="2:11" ht="46.9">
      <c r="B6" s="414"/>
      <c r="C6" s="416"/>
      <c r="D6" s="42" t="s">
        <v>336</v>
      </c>
      <c r="E6" s="43" t="s">
        <v>592</v>
      </c>
      <c r="F6" s="44">
        <v>0.1</v>
      </c>
    </row>
    <row r="7" spans="2:11" ht="62.45">
      <c r="B7" s="414"/>
      <c r="C7" s="416" t="s">
        <v>299</v>
      </c>
      <c r="D7" s="42" t="s">
        <v>512</v>
      </c>
      <c r="E7" s="43" t="s">
        <v>593</v>
      </c>
      <c r="F7" s="44">
        <v>0.25</v>
      </c>
      <c r="G7" s="156"/>
    </row>
    <row r="8" spans="2:11" ht="31.15">
      <c r="B8" s="414"/>
      <c r="C8" s="416"/>
      <c r="D8" s="42" t="s">
        <v>314</v>
      </c>
      <c r="E8" s="43" t="s">
        <v>594</v>
      </c>
      <c r="F8" s="44">
        <v>0.2</v>
      </c>
      <c r="G8" s="156"/>
    </row>
    <row r="9" spans="2:11" ht="46.9">
      <c r="B9" s="414" t="s">
        <v>595</v>
      </c>
      <c r="C9" s="416" t="s">
        <v>301</v>
      </c>
      <c r="D9" s="42" t="s">
        <v>315</v>
      </c>
      <c r="E9" s="261" t="s">
        <v>596</v>
      </c>
      <c r="F9" s="45" t="s">
        <v>597</v>
      </c>
    </row>
    <row r="10" spans="2:11" ht="46.9">
      <c r="B10" s="414"/>
      <c r="C10" s="416"/>
      <c r="D10" s="42" t="s">
        <v>598</v>
      </c>
      <c r="E10" s="43" t="s">
        <v>599</v>
      </c>
      <c r="F10" s="45" t="s">
        <v>597</v>
      </c>
    </row>
    <row r="11" spans="2:11" ht="46.9">
      <c r="B11" s="414"/>
      <c r="C11" s="416" t="s">
        <v>302</v>
      </c>
      <c r="D11" s="42" t="s">
        <v>316</v>
      </c>
      <c r="E11" s="43" t="s">
        <v>600</v>
      </c>
      <c r="F11" s="45" t="s">
        <v>597</v>
      </c>
    </row>
    <row r="12" spans="2:11" ht="46.9">
      <c r="B12" s="414"/>
      <c r="C12" s="416"/>
      <c r="D12" s="42" t="s">
        <v>321</v>
      </c>
      <c r="E12" s="43" t="s">
        <v>601</v>
      </c>
      <c r="F12" s="45" t="s">
        <v>597</v>
      </c>
    </row>
    <row r="13" spans="2:11" ht="31.15">
      <c r="B13" s="414"/>
      <c r="C13" s="416" t="s">
        <v>303</v>
      </c>
      <c r="D13" s="42" t="s">
        <v>317</v>
      </c>
      <c r="E13" s="43" t="s">
        <v>602</v>
      </c>
      <c r="F13" s="45" t="s">
        <v>597</v>
      </c>
    </row>
    <row r="14" spans="2:11" ht="16.149999999999999" thickBot="1">
      <c r="B14" s="417"/>
      <c r="C14" s="418"/>
      <c r="D14" s="46" t="s">
        <v>356</v>
      </c>
      <c r="E14" s="47" t="s">
        <v>603</v>
      </c>
      <c r="F14" s="48" t="s">
        <v>597</v>
      </c>
    </row>
    <row r="15" spans="2:11" ht="49.5" customHeight="1">
      <c r="B15" s="407" t="s">
        <v>604</v>
      </c>
      <c r="C15" s="407"/>
      <c r="D15" s="407"/>
      <c r="E15" s="407"/>
      <c r="F15" s="407"/>
    </row>
    <row r="16" spans="2:11" ht="27" customHeight="1">
      <c r="B16" s="49"/>
    </row>
  </sheetData>
  <mergeCells count="10">
    <mergeCell ref="B15:F15"/>
    <mergeCell ref="B1:F1"/>
    <mergeCell ref="B3:D3"/>
    <mergeCell ref="B4:B8"/>
    <mergeCell ref="C4:C6"/>
    <mergeCell ref="C7:C8"/>
    <mergeCell ref="B9:B14"/>
    <mergeCell ref="C9:C10"/>
    <mergeCell ref="C11:C12"/>
    <mergeCell ref="C13:C1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9F684-DA20-4DFE-B191-12822E1A82AF}">
  <sheetPr>
    <tabColor rgb="FF7030A0"/>
  </sheetPr>
  <dimension ref="B4:AU63"/>
  <sheetViews>
    <sheetView topLeftCell="E7" workbookViewId="0">
      <selection activeCell="AT28" sqref="AT28:AU35"/>
    </sheetView>
  </sheetViews>
  <sheetFormatPr defaultColWidth="11.42578125" defaultRowHeight="14.45"/>
  <cols>
    <col min="1" max="1" width="3.7109375" style="7" customWidth="1"/>
    <col min="2" max="2" width="6.7109375" style="7" customWidth="1"/>
    <col min="3" max="3" width="0.5703125" style="7" hidden="1" customWidth="1"/>
    <col min="4" max="4" width="11.42578125" style="7" hidden="1" customWidth="1"/>
    <col min="5" max="5" width="9.85546875" style="7" customWidth="1"/>
    <col min="6" max="8" width="11.42578125" style="7" hidden="1" customWidth="1"/>
    <col min="9" max="9" width="8.42578125" style="7" customWidth="1"/>
    <col min="10" max="11" width="11.42578125" style="7"/>
    <col min="12" max="12" width="0.140625" style="7" customWidth="1"/>
    <col min="13" max="13" width="0.28515625" style="7" hidden="1" customWidth="1"/>
    <col min="14" max="15" width="11.42578125" style="7" hidden="1" customWidth="1"/>
    <col min="16" max="16" width="11.42578125" style="7"/>
    <col min="17" max="17" width="10.28515625" style="7" customWidth="1"/>
    <col min="18" max="18" width="11.42578125" style="7" hidden="1" customWidth="1"/>
    <col min="19" max="19" width="0.85546875" style="7" hidden="1" customWidth="1"/>
    <col min="20" max="20" width="11.42578125" style="7" hidden="1" customWidth="1"/>
    <col min="21" max="21" width="0.140625" style="7" hidden="1" customWidth="1"/>
    <col min="22" max="22" width="11.42578125" style="7"/>
    <col min="23" max="23" width="10.140625" style="7" customWidth="1"/>
    <col min="24" max="24" width="3.85546875" style="7" hidden="1" customWidth="1"/>
    <col min="25" max="25" width="4.42578125" style="7" hidden="1" customWidth="1"/>
    <col min="26" max="27" width="11.42578125" style="7" hidden="1" customWidth="1"/>
    <col min="28" max="28" width="11.42578125" style="7"/>
    <col min="29" max="29" width="9.7109375" style="7" customWidth="1"/>
    <col min="30" max="30" width="1.5703125" style="7" hidden="1" customWidth="1"/>
    <col min="31" max="32" width="11.42578125" style="7" hidden="1" customWidth="1"/>
    <col min="33" max="33" width="0.85546875" style="7" hidden="1" customWidth="1"/>
    <col min="34" max="34" width="11.42578125" style="7"/>
    <col min="35" max="35" width="13" style="7" customWidth="1"/>
    <col min="36" max="37" width="1.5703125" style="7" hidden="1" customWidth="1"/>
    <col min="38" max="38" width="1" style="7" customWidth="1"/>
    <col min="39" max="40" width="11.42578125" style="7"/>
    <col min="41" max="41" width="4.5703125" style="7" customWidth="1"/>
    <col min="42" max="42" width="2.42578125" style="7" hidden="1" customWidth="1"/>
    <col min="43" max="45" width="11.42578125" style="7" hidden="1" customWidth="1"/>
    <col min="46" max="46" width="11.42578125" style="7"/>
    <col min="47" max="47" width="15.7109375" style="7" customWidth="1"/>
    <col min="48" max="16384" width="11.42578125" style="7"/>
  </cols>
  <sheetData>
    <row r="4" spans="2:47">
      <c r="B4" s="448" t="s">
        <v>605</v>
      </c>
      <c r="C4" s="448"/>
      <c r="D4" s="448"/>
      <c r="E4" s="448"/>
      <c r="F4" s="448"/>
      <c r="G4" s="448"/>
      <c r="H4" s="448"/>
      <c r="I4" s="448"/>
      <c r="J4" s="449" t="s">
        <v>223</v>
      </c>
      <c r="K4" s="449"/>
      <c r="L4" s="449"/>
      <c r="M4" s="449"/>
      <c r="N4" s="449"/>
      <c r="O4" s="449"/>
      <c r="P4" s="449"/>
      <c r="Q4" s="449"/>
      <c r="R4" s="449"/>
      <c r="S4" s="449"/>
      <c r="T4" s="449"/>
      <c r="U4" s="449"/>
      <c r="V4" s="449"/>
      <c r="W4" s="449"/>
      <c r="X4" s="449"/>
      <c r="Y4" s="449"/>
      <c r="Z4" s="449"/>
      <c r="AA4" s="449"/>
      <c r="AB4" s="449"/>
      <c r="AC4" s="449"/>
      <c r="AD4" s="449"/>
      <c r="AE4" s="449"/>
      <c r="AF4" s="449"/>
      <c r="AG4" s="449"/>
      <c r="AH4" s="449"/>
      <c r="AI4" s="449"/>
      <c r="AJ4" s="449"/>
      <c r="AK4" s="449"/>
      <c r="AL4" s="449"/>
      <c r="AT4" s="450" t="s">
        <v>257</v>
      </c>
      <c r="AU4" s="450"/>
    </row>
    <row r="5" spans="2:47">
      <c r="B5" s="448"/>
      <c r="C5" s="448"/>
      <c r="D5" s="448"/>
      <c r="E5" s="448"/>
      <c r="F5" s="448"/>
      <c r="G5" s="448"/>
      <c r="H5" s="448"/>
      <c r="I5" s="448"/>
      <c r="J5" s="449"/>
      <c r="K5" s="449"/>
      <c r="L5" s="449"/>
      <c r="M5" s="449"/>
      <c r="N5" s="449"/>
      <c r="O5" s="449"/>
      <c r="P5" s="449"/>
      <c r="Q5" s="449"/>
      <c r="R5" s="449"/>
      <c r="S5" s="449"/>
      <c r="T5" s="449"/>
      <c r="U5" s="449"/>
      <c r="V5" s="449"/>
      <c r="W5" s="449"/>
      <c r="X5" s="449"/>
      <c r="Y5" s="449"/>
      <c r="Z5" s="449"/>
      <c r="AA5" s="449"/>
      <c r="AB5" s="449"/>
      <c r="AC5" s="449"/>
      <c r="AD5" s="449"/>
      <c r="AE5" s="449"/>
      <c r="AF5" s="449"/>
      <c r="AG5" s="449"/>
      <c r="AH5" s="449"/>
      <c r="AI5" s="449"/>
      <c r="AJ5" s="449"/>
      <c r="AK5" s="449"/>
      <c r="AL5" s="449"/>
      <c r="AT5" s="450"/>
      <c r="AU5" s="450"/>
    </row>
    <row r="6" spans="2:47">
      <c r="B6" s="448"/>
      <c r="C6" s="448"/>
      <c r="D6" s="448"/>
      <c r="E6" s="448"/>
      <c r="F6" s="448"/>
      <c r="G6" s="448"/>
      <c r="H6" s="448"/>
      <c r="I6" s="448"/>
      <c r="J6" s="449"/>
      <c r="K6" s="449"/>
      <c r="L6" s="449"/>
      <c r="M6" s="449"/>
      <c r="N6" s="449"/>
      <c r="O6" s="449"/>
      <c r="P6" s="449"/>
      <c r="Q6" s="449"/>
      <c r="R6" s="449"/>
      <c r="S6" s="449"/>
      <c r="T6" s="449"/>
      <c r="U6" s="449"/>
      <c r="V6" s="449"/>
      <c r="W6" s="449"/>
      <c r="X6" s="449"/>
      <c r="Y6" s="449"/>
      <c r="Z6" s="449"/>
      <c r="AA6" s="449"/>
      <c r="AB6" s="449"/>
      <c r="AC6" s="449"/>
      <c r="AD6" s="449"/>
      <c r="AE6" s="449"/>
      <c r="AF6" s="449"/>
      <c r="AG6" s="449"/>
      <c r="AH6" s="449"/>
      <c r="AI6" s="449"/>
      <c r="AJ6" s="449"/>
      <c r="AK6" s="449"/>
      <c r="AL6" s="449"/>
      <c r="AT6" s="450"/>
      <c r="AU6" s="450"/>
    </row>
    <row r="7" spans="2:47" ht="15" thickBot="1"/>
    <row r="8" spans="2:47" ht="15.6">
      <c r="B8" s="451" t="s">
        <v>424</v>
      </c>
      <c r="C8" s="451"/>
      <c r="D8" s="452"/>
      <c r="E8" s="419" t="s">
        <v>606</v>
      </c>
      <c r="F8" s="420"/>
      <c r="G8" s="420"/>
      <c r="H8" s="420"/>
      <c r="I8" s="421"/>
      <c r="J8" s="50" t="s">
        <v>607</v>
      </c>
      <c r="K8" s="51" t="s">
        <v>607</v>
      </c>
      <c r="L8" s="51" t="s">
        <v>607</v>
      </c>
      <c r="M8" s="51" t="s">
        <v>607</v>
      </c>
      <c r="N8" s="51" t="s">
        <v>607</v>
      </c>
      <c r="O8" s="52" t="s">
        <v>607</v>
      </c>
      <c r="P8" s="50" t="s">
        <v>607</v>
      </c>
      <c r="Q8" s="51" t="s">
        <v>607</v>
      </c>
      <c r="R8" s="51" t="s">
        <v>607</v>
      </c>
      <c r="S8" s="51" t="s">
        <v>607</v>
      </c>
      <c r="T8" s="51" t="s">
        <v>607</v>
      </c>
      <c r="U8" s="52" t="s">
        <v>607</v>
      </c>
      <c r="V8" s="50" t="s">
        <v>607</v>
      </c>
      <c r="W8" s="51" t="s">
        <v>607</v>
      </c>
      <c r="X8" s="51" t="s">
        <v>607</v>
      </c>
      <c r="Y8" s="51" t="s">
        <v>607</v>
      </c>
      <c r="Z8" s="51" t="s">
        <v>607</v>
      </c>
      <c r="AA8" s="52" t="s">
        <v>607</v>
      </c>
      <c r="AB8" s="50" t="s">
        <v>607</v>
      </c>
      <c r="AC8" s="51" t="s">
        <v>607</v>
      </c>
      <c r="AD8" s="51" t="s">
        <v>607</v>
      </c>
      <c r="AE8" s="51" t="s">
        <v>607</v>
      </c>
      <c r="AF8" s="51" t="s">
        <v>607</v>
      </c>
      <c r="AG8" s="52" t="s">
        <v>607</v>
      </c>
      <c r="AH8" s="53" t="s">
        <v>607</v>
      </c>
      <c r="AI8" s="54" t="s">
        <v>607</v>
      </c>
      <c r="AJ8" s="54" t="s">
        <v>607</v>
      </c>
      <c r="AK8" s="54" t="s">
        <v>607</v>
      </c>
      <c r="AL8" s="54" t="s">
        <v>607</v>
      </c>
      <c r="AN8" s="453" t="s">
        <v>502</v>
      </c>
      <c r="AO8" s="454"/>
      <c r="AP8" s="454"/>
      <c r="AQ8" s="454"/>
      <c r="AR8" s="454"/>
      <c r="AS8" s="455"/>
      <c r="AT8" s="437" t="s">
        <v>608</v>
      </c>
      <c r="AU8" s="437"/>
    </row>
    <row r="9" spans="2:47" ht="15.6">
      <c r="B9" s="451"/>
      <c r="C9" s="451"/>
      <c r="D9" s="452"/>
      <c r="E9" s="425"/>
      <c r="F9" s="423"/>
      <c r="G9" s="423"/>
      <c r="H9" s="423"/>
      <c r="I9" s="424"/>
      <c r="J9" s="55" t="s">
        <v>607</v>
      </c>
      <c r="K9" s="56" t="s">
        <v>607</v>
      </c>
      <c r="L9" s="56" t="s">
        <v>607</v>
      </c>
      <c r="M9" s="56" t="s">
        <v>607</v>
      </c>
      <c r="N9" s="56" t="s">
        <v>607</v>
      </c>
      <c r="O9" s="57" t="s">
        <v>607</v>
      </c>
      <c r="P9" s="55" t="s">
        <v>607</v>
      </c>
      <c r="Q9" s="56" t="s">
        <v>607</v>
      </c>
      <c r="R9" s="56" t="s">
        <v>607</v>
      </c>
      <c r="S9" s="56" t="s">
        <v>607</v>
      </c>
      <c r="T9" s="56" t="s">
        <v>607</v>
      </c>
      <c r="U9" s="57" t="s">
        <v>607</v>
      </c>
      <c r="V9" s="55" t="s">
        <v>607</v>
      </c>
      <c r="W9" s="56" t="s">
        <v>607</v>
      </c>
      <c r="X9" s="56" t="s">
        <v>607</v>
      </c>
      <c r="Y9" s="56" t="s">
        <v>607</v>
      </c>
      <c r="Z9" s="56" t="s">
        <v>607</v>
      </c>
      <c r="AA9" s="57" t="s">
        <v>607</v>
      </c>
      <c r="AB9" s="55" t="s">
        <v>607</v>
      </c>
      <c r="AC9" s="56" t="s">
        <v>607</v>
      </c>
      <c r="AD9" s="56" t="s">
        <v>607</v>
      </c>
      <c r="AE9" s="56" t="s">
        <v>607</v>
      </c>
      <c r="AF9" s="56" t="s">
        <v>607</v>
      </c>
      <c r="AG9" s="57" t="s">
        <v>607</v>
      </c>
      <c r="AH9" s="58" t="s">
        <v>607</v>
      </c>
      <c r="AI9" s="59" t="s">
        <v>607</v>
      </c>
      <c r="AJ9" s="59" t="s">
        <v>607</v>
      </c>
      <c r="AK9" s="59" t="s">
        <v>607</v>
      </c>
      <c r="AL9" s="59" t="s">
        <v>607</v>
      </c>
      <c r="AN9" s="456"/>
      <c r="AO9" s="457"/>
      <c r="AP9" s="457"/>
      <c r="AQ9" s="457"/>
      <c r="AR9" s="457"/>
      <c r="AS9" s="458"/>
      <c r="AT9" s="437"/>
      <c r="AU9" s="437"/>
    </row>
    <row r="10" spans="2:47" ht="15.6">
      <c r="B10" s="451"/>
      <c r="C10" s="451"/>
      <c r="D10" s="452"/>
      <c r="E10" s="425"/>
      <c r="F10" s="423"/>
      <c r="G10" s="423"/>
      <c r="H10" s="423"/>
      <c r="I10" s="424"/>
      <c r="J10" s="55" t="s">
        <v>607</v>
      </c>
      <c r="K10" s="56" t="s">
        <v>607</v>
      </c>
      <c r="L10" s="56" t="s">
        <v>607</v>
      </c>
      <c r="M10" s="56" t="s">
        <v>607</v>
      </c>
      <c r="N10" s="56" t="s">
        <v>607</v>
      </c>
      <c r="O10" s="57" t="s">
        <v>607</v>
      </c>
      <c r="P10" s="55" t="s">
        <v>607</v>
      </c>
      <c r="Q10" s="56" t="s">
        <v>607</v>
      </c>
      <c r="R10" s="56" t="s">
        <v>607</v>
      </c>
      <c r="S10" s="56" t="s">
        <v>607</v>
      </c>
      <c r="T10" s="56" t="s">
        <v>607</v>
      </c>
      <c r="U10" s="57" t="s">
        <v>607</v>
      </c>
      <c r="V10" s="55" t="s">
        <v>607</v>
      </c>
      <c r="W10" s="56" t="s">
        <v>607</v>
      </c>
      <c r="X10" s="56" t="s">
        <v>607</v>
      </c>
      <c r="Y10" s="56" t="s">
        <v>607</v>
      </c>
      <c r="Z10" s="56" t="s">
        <v>607</v>
      </c>
      <c r="AA10" s="57" t="s">
        <v>607</v>
      </c>
      <c r="AB10" s="55" t="s">
        <v>607</v>
      </c>
      <c r="AC10" s="56" t="s">
        <v>607</v>
      </c>
      <c r="AD10" s="56" t="s">
        <v>607</v>
      </c>
      <c r="AE10" s="56" t="s">
        <v>607</v>
      </c>
      <c r="AF10" s="56" t="s">
        <v>607</v>
      </c>
      <c r="AG10" s="57" t="s">
        <v>607</v>
      </c>
      <c r="AH10" s="58" t="s">
        <v>607</v>
      </c>
      <c r="AI10" s="59" t="s">
        <v>607</v>
      </c>
      <c r="AJ10" s="59" t="s">
        <v>607</v>
      </c>
      <c r="AK10" s="59" t="s">
        <v>607</v>
      </c>
      <c r="AL10" s="59" t="s">
        <v>607</v>
      </c>
      <c r="AN10" s="456"/>
      <c r="AO10" s="457"/>
      <c r="AP10" s="457"/>
      <c r="AQ10" s="457"/>
      <c r="AR10" s="457"/>
      <c r="AS10" s="458"/>
      <c r="AT10" s="437"/>
      <c r="AU10" s="437"/>
    </row>
    <row r="11" spans="2:47" ht="15.6">
      <c r="B11" s="451"/>
      <c r="C11" s="451"/>
      <c r="D11" s="452"/>
      <c r="E11" s="425"/>
      <c r="F11" s="423"/>
      <c r="G11" s="423"/>
      <c r="H11" s="423"/>
      <c r="I11" s="424"/>
      <c r="J11" s="55" t="s">
        <v>607</v>
      </c>
      <c r="K11" s="56" t="s">
        <v>607</v>
      </c>
      <c r="L11" s="56" t="s">
        <v>607</v>
      </c>
      <c r="M11" s="56" t="s">
        <v>607</v>
      </c>
      <c r="N11" s="56" t="s">
        <v>607</v>
      </c>
      <c r="O11" s="57" t="s">
        <v>607</v>
      </c>
      <c r="P11" s="55" t="s">
        <v>607</v>
      </c>
      <c r="Q11" s="56" t="s">
        <v>607</v>
      </c>
      <c r="R11" s="56" t="s">
        <v>607</v>
      </c>
      <c r="S11" s="56" t="s">
        <v>607</v>
      </c>
      <c r="T11" s="56" t="s">
        <v>607</v>
      </c>
      <c r="U11" s="57" t="s">
        <v>607</v>
      </c>
      <c r="V11" s="55" t="s">
        <v>607</v>
      </c>
      <c r="W11" s="56" t="s">
        <v>607</v>
      </c>
      <c r="X11" s="56" t="s">
        <v>607</v>
      </c>
      <c r="Y11" s="56" t="s">
        <v>607</v>
      </c>
      <c r="Z11" s="56" t="s">
        <v>607</v>
      </c>
      <c r="AA11" s="57" t="s">
        <v>607</v>
      </c>
      <c r="AB11" s="55" t="s">
        <v>607</v>
      </c>
      <c r="AC11" s="56" t="s">
        <v>607</v>
      </c>
      <c r="AD11" s="56" t="s">
        <v>607</v>
      </c>
      <c r="AE11" s="56" t="s">
        <v>607</v>
      </c>
      <c r="AF11" s="56" t="s">
        <v>607</v>
      </c>
      <c r="AG11" s="57" t="s">
        <v>607</v>
      </c>
      <c r="AH11" s="58" t="s">
        <v>607</v>
      </c>
      <c r="AI11" s="59" t="s">
        <v>607</v>
      </c>
      <c r="AJ11" s="59" t="s">
        <v>607</v>
      </c>
      <c r="AK11" s="59" t="s">
        <v>607</v>
      </c>
      <c r="AL11" s="59" t="s">
        <v>607</v>
      </c>
      <c r="AN11" s="456"/>
      <c r="AO11" s="457"/>
      <c r="AP11" s="457"/>
      <c r="AQ11" s="457"/>
      <c r="AR11" s="457"/>
      <c r="AS11" s="458"/>
      <c r="AT11" s="437"/>
      <c r="AU11" s="437"/>
    </row>
    <row r="12" spans="2:47" ht="15.6">
      <c r="B12" s="451"/>
      <c r="C12" s="451"/>
      <c r="D12" s="452"/>
      <c r="E12" s="425"/>
      <c r="F12" s="423"/>
      <c r="G12" s="423"/>
      <c r="H12" s="423"/>
      <c r="I12" s="424"/>
      <c r="J12" s="55" t="s">
        <v>607</v>
      </c>
      <c r="K12" s="56" t="s">
        <v>607</v>
      </c>
      <c r="L12" s="56" t="s">
        <v>607</v>
      </c>
      <c r="M12" s="56" t="s">
        <v>607</v>
      </c>
      <c r="N12" s="56" t="s">
        <v>607</v>
      </c>
      <c r="O12" s="57" t="s">
        <v>607</v>
      </c>
      <c r="P12" s="55" t="s">
        <v>607</v>
      </c>
      <c r="Q12" s="56" t="s">
        <v>607</v>
      </c>
      <c r="R12" s="56" t="s">
        <v>607</v>
      </c>
      <c r="S12" s="56" t="s">
        <v>607</v>
      </c>
      <c r="T12" s="56" t="s">
        <v>607</v>
      </c>
      <c r="U12" s="57" t="s">
        <v>607</v>
      </c>
      <c r="V12" s="55" t="s">
        <v>607</v>
      </c>
      <c r="W12" s="56" t="s">
        <v>607</v>
      </c>
      <c r="X12" s="56" t="s">
        <v>607</v>
      </c>
      <c r="Y12" s="56" t="s">
        <v>607</v>
      </c>
      <c r="Z12" s="56" t="s">
        <v>607</v>
      </c>
      <c r="AA12" s="57" t="s">
        <v>607</v>
      </c>
      <c r="AB12" s="55" t="s">
        <v>607</v>
      </c>
      <c r="AC12" s="56" t="s">
        <v>607</v>
      </c>
      <c r="AD12" s="56" t="s">
        <v>607</v>
      </c>
      <c r="AE12" s="56" t="s">
        <v>607</v>
      </c>
      <c r="AF12" s="56" t="s">
        <v>607</v>
      </c>
      <c r="AG12" s="57" t="s">
        <v>607</v>
      </c>
      <c r="AH12" s="58" t="s">
        <v>607</v>
      </c>
      <c r="AI12" s="59" t="s">
        <v>607</v>
      </c>
      <c r="AJ12" s="59" t="s">
        <v>607</v>
      </c>
      <c r="AK12" s="59" t="s">
        <v>607</v>
      </c>
      <c r="AL12" s="59" t="s">
        <v>607</v>
      </c>
      <c r="AN12" s="456"/>
      <c r="AO12" s="457"/>
      <c r="AP12" s="457"/>
      <c r="AQ12" s="457"/>
      <c r="AR12" s="457"/>
      <c r="AS12" s="458"/>
      <c r="AT12" s="437"/>
      <c r="AU12" s="437"/>
    </row>
    <row r="13" spans="2:47" ht="15.6">
      <c r="B13" s="451"/>
      <c r="C13" s="451"/>
      <c r="D13" s="452"/>
      <c r="E13" s="425"/>
      <c r="F13" s="423"/>
      <c r="G13" s="423"/>
      <c r="H13" s="423"/>
      <c r="I13" s="424"/>
      <c r="J13" s="55" t="s">
        <v>607</v>
      </c>
      <c r="K13" s="56" t="s">
        <v>607</v>
      </c>
      <c r="L13" s="56" t="s">
        <v>607</v>
      </c>
      <c r="M13" s="56" t="s">
        <v>607</v>
      </c>
      <c r="N13" s="56" t="s">
        <v>607</v>
      </c>
      <c r="O13" s="57" t="s">
        <v>607</v>
      </c>
      <c r="P13" s="55" t="s">
        <v>607</v>
      </c>
      <c r="Q13" s="56" t="s">
        <v>607</v>
      </c>
      <c r="R13" s="56" t="s">
        <v>607</v>
      </c>
      <c r="S13" s="56" t="s">
        <v>607</v>
      </c>
      <c r="T13" s="56" t="s">
        <v>607</v>
      </c>
      <c r="U13" s="57" t="s">
        <v>607</v>
      </c>
      <c r="V13" s="55" t="s">
        <v>607</v>
      </c>
      <c r="W13" s="56" t="s">
        <v>607</v>
      </c>
      <c r="X13" s="56" t="s">
        <v>607</v>
      </c>
      <c r="Y13" s="56" t="s">
        <v>607</v>
      </c>
      <c r="Z13" s="56" t="s">
        <v>607</v>
      </c>
      <c r="AA13" s="57" t="s">
        <v>607</v>
      </c>
      <c r="AB13" s="55" t="s">
        <v>607</v>
      </c>
      <c r="AC13" s="56" t="s">
        <v>607</v>
      </c>
      <c r="AD13" s="56" t="s">
        <v>607</v>
      </c>
      <c r="AE13" s="56" t="s">
        <v>607</v>
      </c>
      <c r="AF13" s="56" t="s">
        <v>607</v>
      </c>
      <c r="AG13" s="57" t="s">
        <v>607</v>
      </c>
      <c r="AH13" s="58" t="s">
        <v>607</v>
      </c>
      <c r="AI13" s="59" t="s">
        <v>607</v>
      </c>
      <c r="AJ13" s="59" t="s">
        <v>607</v>
      </c>
      <c r="AK13" s="59" t="s">
        <v>607</v>
      </c>
      <c r="AL13" s="59" t="s">
        <v>607</v>
      </c>
      <c r="AN13" s="456"/>
      <c r="AO13" s="457"/>
      <c r="AP13" s="457"/>
      <c r="AQ13" s="457"/>
      <c r="AR13" s="457"/>
      <c r="AS13" s="458"/>
      <c r="AT13" s="437"/>
      <c r="AU13" s="437"/>
    </row>
    <row r="14" spans="2:47" ht="5.25" customHeight="1" thickBot="1">
      <c r="B14" s="451"/>
      <c r="C14" s="451"/>
      <c r="D14" s="452"/>
      <c r="E14" s="425"/>
      <c r="F14" s="423"/>
      <c r="G14" s="423"/>
      <c r="H14" s="423"/>
      <c r="I14" s="424"/>
      <c r="J14" s="55" t="s">
        <v>607</v>
      </c>
      <c r="K14" s="56" t="s">
        <v>607</v>
      </c>
      <c r="L14" s="56" t="s">
        <v>607</v>
      </c>
      <c r="M14" s="56" t="s">
        <v>607</v>
      </c>
      <c r="N14" s="56" t="s">
        <v>607</v>
      </c>
      <c r="O14" s="57" t="s">
        <v>607</v>
      </c>
      <c r="P14" s="55" t="s">
        <v>607</v>
      </c>
      <c r="Q14" s="56" t="s">
        <v>607</v>
      </c>
      <c r="R14" s="56" t="s">
        <v>607</v>
      </c>
      <c r="S14" s="56" t="s">
        <v>607</v>
      </c>
      <c r="T14" s="56" t="s">
        <v>607</v>
      </c>
      <c r="U14" s="57" t="s">
        <v>607</v>
      </c>
      <c r="V14" s="55" t="s">
        <v>607</v>
      </c>
      <c r="W14" s="56" t="s">
        <v>607</v>
      </c>
      <c r="X14" s="56" t="s">
        <v>607</v>
      </c>
      <c r="Y14" s="56" t="s">
        <v>607</v>
      </c>
      <c r="Z14" s="56" t="s">
        <v>607</v>
      </c>
      <c r="AA14" s="57" t="s">
        <v>607</v>
      </c>
      <c r="AB14" s="55" t="s">
        <v>607</v>
      </c>
      <c r="AC14" s="56" t="s">
        <v>607</v>
      </c>
      <c r="AD14" s="56" t="s">
        <v>607</v>
      </c>
      <c r="AE14" s="56" t="s">
        <v>607</v>
      </c>
      <c r="AF14" s="56" t="s">
        <v>607</v>
      </c>
      <c r="AG14" s="57" t="s">
        <v>607</v>
      </c>
      <c r="AH14" s="58" t="s">
        <v>607</v>
      </c>
      <c r="AI14" s="59" t="s">
        <v>607</v>
      </c>
      <c r="AJ14" s="59" t="s">
        <v>607</v>
      </c>
      <c r="AK14" s="59" t="s">
        <v>607</v>
      </c>
      <c r="AL14" s="59" t="s">
        <v>607</v>
      </c>
      <c r="AN14" s="456"/>
      <c r="AO14" s="457"/>
      <c r="AP14" s="457"/>
      <c r="AQ14" s="457"/>
      <c r="AR14" s="457"/>
      <c r="AS14" s="458"/>
      <c r="AT14" s="437"/>
      <c r="AU14" s="437"/>
    </row>
    <row r="15" spans="2:47" ht="16.149999999999999" hidden="1" thickBot="1">
      <c r="B15" s="451"/>
      <c r="C15" s="451"/>
      <c r="D15" s="452"/>
      <c r="E15" s="425"/>
      <c r="F15" s="423"/>
      <c r="G15" s="423"/>
      <c r="H15" s="423"/>
      <c r="I15" s="424"/>
      <c r="J15" s="55" t="s">
        <v>607</v>
      </c>
      <c r="K15" s="56" t="s">
        <v>607</v>
      </c>
      <c r="L15" s="56" t="s">
        <v>607</v>
      </c>
      <c r="M15" s="56" t="s">
        <v>607</v>
      </c>
      <c r="N15" s="56" t="s">
        <v>607</v>
      </c>
      <c r="O15" s="57" t="s">
        <v>607</v>
      </c>
      <c r="P15" s="55" t="s">
        <v>607</v>
      </c>
      <c r="Q15" s="56" t="s">
        <v>607</v>
      </c>
      <c r="R15" s="56" t="s">
        <v>607</v>
      </c>
      <c r="S15" s="56" t="s">
        <v>607</v>
      </c>
      <c r="T15" s="56" t="s">
        <v>607</v>
      </c>
      <c r="U15" s="57" t="s">
        <v>607</v>
      </c>
      <c r="V15" s="55" t="s">
        <v>607</v>
      </c>
      <c r="W15" s="56" t="s">
        <v>607</v>
      </c>
      <c r="X15" s="56" t="s">
        <v>607</v>
      </c>
      <c r="Y15" s="56" t="s">
        <v>607</v>
      </c>
      <c r="Z15" s="56" t="s">
        <v>607</v>
      </c>
      <c r="AA15" s="57" t="s">
        <v>607</v>
      </c>
      <c r="AB15" s="55" t="s">
        <v>607</v>
      </c>
      <c r="AC15" s="56" t="s">
        <v>607</v>
      </c>
      <c r="AD15" s="56" t="s">
        <v>607</v>
      </c>
      <c r="AE15" s="56" t="s">
        <v>607</v>
      </c>
      <c r="AF15" s="56" t="s">
        <v>607</v>
      </c>
      <c r="AG15" s="57" t="s">
        <v>607</v>
      </c>
      <c r="AH15" s="58" t="s">
        <v>607</v>
      </c>
      <c r="AI15" s="59" t="s">
        <v>607</v>
      </c>
      <c r="AJ15" s="59" t="s">
        <v>607</v>
      </c>
      <c r="AK15" s="59" t="s">
        <v>607</v>
      </c>
      <c r="AL15" s="59" t="s">
        <v>607</v>
      </c>
      <c r="AN15" s="456"/>
      <c r="AO15" s="457"/>
      <c r="AP15" s="457"/>
      <c r="AQ15" s="457"/>
      <c r="AR15" s="457"/>
      <c r="AS15" s="458"/>
      <c r="AT15" s="36"/>
      <c r="AU15" s="36"/>
    </row>
    <row r="16" spans="2:47" ht="16.149999999999999" hidden="1" thickBot="1">
      <c r="B16" s="451"/>
      <c r="C16" s="451"/>
      <c r="D16" s="452"/>
      <c r="E16" s="425"/>
      <c r="F16" s="423"/>
      <c r="G16" s="423"/>
      <c r="H16" s="423"/>
      <c r="I16" s="424"/>
      <c r="J16" s="55" t="s">
        <v>607</v>
      </c>
      <c r="K16" s="56" t="s">
        <v>607</v>
      </c>
      <c r="L16" s="56" t="s">
        <v>607</v>
      </c>
      <c r="M16" s="56" t="s">
        <v>607</v>
      </c>
      <c r="N16" s="56" t="s">
        <v>607</v>
      </c>
      <c r="O16" s="57" t="s">
        <v>607</v>
      </c>
      <c r="P16" s="55" t="s">
        <v>607</v>
      </c>
      <c r="Q16" s="56" t="s">
        <v>607</v>
      </c>
      <c r="R16" s="56" t="s">
        <v>607</v>
      </c>
      <c r="S16" s="56" t="s">
        <v>607</v>
      </c>
      <c r="T16" s="56" t="s">
        <v>607</v>
      </c>
      <c r="U16" s="57" t="s">
        <v>607</v>
      </c>
      <c r="V16" s="55" t="s">
        <v>607</v>
      </c>
      <c r="W16" s="56" t="s">
        <v>607</v>
      </c>
      <c r="X16" s="56" t="s">
        <v>607</v>
      </c>
      <c r="Y16" s="56" t="s">
        <v>607</v>
      </c>
      <c r="Z16" s="56" t="s">
        <v>607</v>
      </c>
      <c r="AA16" s="57" t="s">
        <v>607</v>
      </c>
      <c r="AB16" s="55" t="s">
        <v>607</v>
      </c>
      <c r="AC16" s="56" t="s">
        <v>607</v>
      </c>
      <c r="AD16" s="56" t="s">
        <v>607</v>
      </c>
      <c r="AE16" s="56" t="s">
        <v>607</v>
      </c>
      <c r="AF16" s="56" t="s">
        <v>607</v>
      </c>
      <c r="AG16" s="57" t="s">
        <v>607</v>
      </c>
      <c r="AH16" s="58" t="s">
        <v>607</v>
      </c>
      <c r="AI16" s="59" t="s">
        <v>607</v>
      </c>
      <c r="AJ16" s="59" t="s">
        <v>607</v>
      </c>
      <c r="AK16" s="59" t="s">
        <v>607</v>
      </c>
      <c r="AL16" s="59" t="s">
        <v>607</v>
      </c>
      <c r="AN16" s="456"/>
      <c r="AO16" s="457"/>
      <c r="AP16" s="457"/>
      <c r="AQ16" s="457"/>
      <c r="AR16" s="457"/>
      <c r="AS16" s="458"/>
      <c r="AT16" s="36"/>
      <c r="AU16" s="36"/>
    </row>
    <row r="17" spans="2:47" ht="16.149999999999999" hidden="1" thickBot="1">
      <c r="B17" s="451"/>
      <c r="C17" s="451"/>
      <c r="D17" s="452"/>
      <c r="E17" s="426"/>
      <c r="F17" s="427"/>
      <c r="G17" s="427"/>
      <c r="H17" s="427"/>
      <c r="I17" s="428"/>
      <c r="J17" s="60" t="s">
        <v>607</v>
      </c>
      <c r="K17" s="61" t="s">
        <v>607</v>
      </c>
      <c r="L17" s="61" t="s">
        <v>607</v>
      </c>
      <c r="M17" s="61" t="s">
        <v>607</v>
      </c>
      <c r="N17" s="61" t="s">
        <v>607</v>
      </c>
      <c r="O17" s="62" t="s">
        <v>607</v>
      </c>
      <c r="P17" s="55" t="s">
        <v>607</v>
      </c>
      <c r="Q17" s="56" t="s">
        <v>607</v>
      </c>
      <c r="R17" s="56" t="s">
        <v>607</v>
      </c>
      <c r="S17" s="56" t="s">
        <v>607</v>
      </c>
      <c r="T17" s="56" t="s">
        <v>607</v>
      </c>
      <c r="U17" s="57" t="s">
        <v>607</v>
      </c>
      <c r="V17" s="60" t="s">
        <v>607</v>
      </c>
      <c r="W17" s="61" t="s">
        <v>607</v>
      </c>
      <c r="X17" s="61" t="s">
        <v>607</v>
      </c>
      <c r="Y17" s="61" t="s">
        <v>607</v>
      </c>
      <c r="Z17" s="61" t="s">
        <v>607</v>
      </c>
      <c r="AA17" s="62" t="s">
        <v>607</v>
      </c>
      <c r="AB17" s="55" t="s">
        <v>607</v>
      </c>
      <c r="AC17" s="56" t="s">
        <v>607</v>
      </c>
      <c r="AD17" s="56" t="s">
        <v>607</v>
      </c>
      <c r="AE17" s="56" t="s">
        <v>607</v>
      </c>
      <c r="AF17" s="56" t="s">
        <v>607</v>
      </c>
      <c r="AG17" s="57" t="s">
        <v>607</v>
      </c>
      <c r="AH17" s="63" t="s">
        <v>607</v>
      </c>
      <c r="AI17" s="64" t="s">
        <v>607</v>
      </c>
      <c r="AJ17" s="64" t="s">
        <v>607</v>
      </c>
      <c r="AK17" s="64" t="s">
        <v>607</v>
      </c>
      <c r="AL17" s="64" t="s">
        <v>607</v>
      </c>
      <c r="AN17" s="459"/>
      <c r="AO17" s="460"/>
      <c r="AP17" s="460"/>
      <c r="AQ17" s="460"/>
      <c r="AR17" s="460"/>
      <c r="AS17" s="461"/>
      <c r="AT17" s="36"/>
      <c r="AU17" s="36"/>
    </row>
    <row r="18" spans="2:47" ht="15.75" customHeight="1">
      <c r="B18" s="451"/>
      <c r="C18" s="451"/>
      <c r="D18" s="452"/>
      <c r="E18" s="419" t="s">
        <v>609</v>
      </c>
      <c r="F18" s="420"/>
      <c r="G18" s="420"/>
      <c r="H18" s="420"/>
      <c r="I18" s="420"/>
      <c r="J18" s="197" t="s">
        <v>607</v>
      </c>
      <c r="K18" s="198" t="s">
        <v>607</v>
      </c>
      <c r="L18" s="198" t="s">
        <v>607</v>
      </c>
      <c r="M18" s="198" t="s">
        <v>607</v>
      </c>
      <c r="N18" s="198" t="s">
        <v>607</v>
      </c>
      <c r="O18" s="199" t="s">
        <v>607</v>
      </c>
      <c r="P18" s="197" t="s">
        <v>607</v>
      </c>
      <c r="Q18" s="198" t="s">
        <v>607</v>
      </c>
      <c r="R18" s="65" t="s">
        <v>607</v>
      </c>
      <c r="S18" s="65" t="s">
        <v>607</v>
      </c>
      <c r="T18" s="65" t="s">
        <v>607</v>
      </c>
      <c r="U18" s="66" t="s">
        <v>607</v>
      </c>
      <c r="V18" s="50" t="s">
        <v>607</v>
      </c>
      <c r="W18" s="51" t="s">
        <v>607</v>
      </c>
      <c r="X18" s="51" t="s">
        <v>607</v>
      </c>
      <c r="Y18" s="51" t="s">
        <v>607</v>
      </c>
      <c r="Z18" s="51" t="s">
        <v>607</v>
      </c>
      <c r="AA18" s="52" t="s">
        <v>607</v>
      </c>
      <c r="AB18" s="50" t="s">
        <v>607</v>
      </c>
      <c r="AC18" s="51" t="s">
        <v>607</v>
      </c>
      <c r="AD18" s="51" t="s">
        <v>607</v>
      </c>
      <c r="AE18" s="51" t="s">
        <v>607</v>
      </c>
      <c r="AF18" s="51" t="s">
        <v>607</v>
      </c>
      <c r="AG18" s="52" t="s">
        <v>607</v>
      </c>
      <c r="AH18" s="53" t="s">
        <v>607</v>
      </c>
      <c r="AI18" s="54" t="s">
        <v>607</v>
      </c>
      <c r="AJ18" s="54" t="s">
        <v>607</v>
      </c>
      <c r="AK18" s="54" t="s">
        <v>607</v>
      </c>
      <c r="AL18" s="54" t="s">
        <v>607</v>
      </c>
      <c r="AN18" s="462" t="s">
        <v>514</v>
      </c>
      <c r="AO18" s="463"/>
      <c r="AP18" s="463"/>
      <c r="AQ18" s="463"/>
      <c r="AR18" s="463"/>
      <c r="AS18" s="463"/>
      <c r="AT18" s="468" t="s">
        <v>610</v>
      </c>
      <c r="AU18" s="469"/>
    </row>
    <row r="19" spans="2:47" ht="15.75" customHeight="1">
      <c r="B19" s="451"/>
      <c r="C19" s="451"/>
      <c r="D19" s="452"/>
      <c r="E19" s="422"/>
      <c r="F19" s="423"/>
      <c r="G19" s="423"/>
      <c r="H19" s="423"/>
      <c r="I19" s="423"/>
      <c r="J19" s="200" t="s">
        <v>607</v>
      </c>
      <c r="K19" s="201" t="s">
        <v>607</v>
      </c>
      <c r="L19" s="201" t="s">
        <v>607</v>
      </c>
      <c r="M19" s="201" t="s">
        <v>607</v>
      </c>
      <c r="N19" s="201" t="s">
        <v>607</v>
      </c>
      <c r="O19" s="202" t="s">
        <v>607</v>
      </c>
      <c r="P19" s="200" t="s">
        <v>607</v>
      </c>
      <c r="Q19" s="201" t="s">
        <v>607</v>
      </c>
      <c r="R19" s="68" t="s">
        <v>607</v>
      </c>
      <c r="S19" s="68" t="s">
        <v>607</v>
      </c>
      <c r="T19" s="68" t="s">
        <v>607</v>
      </c>
      <c r="U19" s="69" t="s">
        <v>607</v>
      </c>
      <c r="V19" s="55" t="s">
        <v>607</v>
      </c>
      <c r="W19" s="56" t="s">
        <v>607</v>
      </c>
      <c r="X19" s="56" t="s">
        <v>607</v>
      </c>
      <c r="Y19" s="56" t="s">
        <v>607</v>
      </c>
      <c r="Z19" s="56" t="s">
        <v>607</v>
      </c>
      <c r="AA19" s="57" t="s">
        <v>607</v>
      </c>
      <c r="AB19" s="55" t="s">
        <v>607</v>
      </c>
      <c r="AC19" s="56" t="s">
        <v>607</v>
      </c>
      <c r="AD19" s="56" t="s">
        <v>607</v>
      </c>
      <c r="AE19" s="56" t="s">
        <v>607</v>
      </c>
      <c r="AF19" s="56" t="s">
        <v>607</v>
      </c>
      <c r="AG19" s="57" t="s">
        <v>607</v>
      </c>
      <c r="AH19" s="58" t="s">
        <v>607</v>
      </c>
      <c r="AI19" s="59" t="s">
        <v>607</v>
      </c>
      <c r="AJ19" s="59" t="s">
        <v>607</v>
      </c>
      <c r="AK19" s="59" t="s">
        <v>607</v>
      </c>
      <c r="AL19" s="59" t="s">
        <v>607</v>
      </c>
      <c r="AN19" s="464"/>
      <c r="AO19" s="465"/>
      <c r="AP19" s="465"/>
      <c r="AQ19" s="465"/>
      <c r="AR19" s="465"/>
      <c r="AS19" s="465"/>
      <c r="AT19" s="470"/>
      <c r="AU19" s="471"/>
    </row>
    <row r="20" spans="2:47" ht="15.75" customHeight="1">
      <c r="B20" s="451"/>
      <c r="C20" s="451"/>
      <c r="D20" s="452"/>
      <c r="E20" s="425"/>
      <c r="F20" s="423"/>
      <c r="G20" s="423"/>
      <c r="H20" s="423"/>
      <c r="I20" s="423"/>
      <c r="J20" s="200" t="s">
        <v>607</v>
      </c>
      <c r="K20" s="201" t="s">
        <v>607</v>
      </c>
      <c r="L20" s="201" t="s">
        <v>607</v>
      </c>
      <c r="M20" s="201" t="s">
        <v>607</v>
      </c>
      <c r="N20" s="201" t="s">
        <v>607</v>
      </c>
      <c r="O20" s="202" t="s">
        <v>607</v>
      </c>
      <c r="P20" s="200" t="s">
        <v>607</v>
      </c>
      <c r="Q20" s="201" t="s">
        <v>607</v>
      </c>
      <c r="R20" s="68" t="s">
        <v>607</v>
      </c>
      <c r="S20" s="68" t="s">
        <v>607</v>
      </c>
      <c r="T20" s="68" t="s">
        <v>607</v>
      </c>
      <c r="U20" s="69" t="s">
        <v>607</v>
      </c>
      <c r="V20" s="55" t="s">
        <v>607</v>
      </c>
      <c r="W20" s="56" t="s">
        <v>607</v>
      </c>
      <c r="X20" s="56" t="s">
        <v>607</v>
      </c>
      <c r="Y20" s="56" t="s">
        <v>607</v>
      </c>
      <c r="Z20" s="56" t="s">
        <v>607</v>
      </c>
      <c r="AA20" s="57" t="s">
        <v>607</v>
      </c>
      <c r="AB20" s="55" t="s">
        <v>607</v>
      </c>
      <c r="AC20" s="56" t="s">
        <v>607</v>
      </c>
      <c r="AD20" s="56" t="s">
        <v>607</v>
      </c>
      <c r="AE20" s="56" t="s">
        <v>607</v>
      </c>
      <c r="AF20" s="56" t="s">
        <v>607</v>
      </c>
      <c r="AG20" s="57" t="s">
        <v>607</v>
      </c>
      <c r="AH20" s="58" t="s">
        <v>607</v>
      </c>
      <c r="AI20" s="59" t="s">
        <v>607</v>
      </c>
      <c r="AJ20" s="59" t="s">
        <v>607</v>
      </c>
      <c r="AK20" s="59" t="s">
        <v>607</v>
      </c>
      <c r="AL20" s="59" t="s">
        <v>607</v>
      </c>
      <c r="AN20" s="464"/>
      <c r="AO20" s="465"/>
      <c r="AP20" s="465"/>
      <c r="AQ20" s="465"/>
      <c r="AR20" s="465"/>
      <c r="AS20" s="465"/>
      <c r="AT20" s="470"/>
      <c r="AU20" s="471"/>
    </row>
    <row r="21" spans="2:47" ht="15.75" customHeight="1">
      <c r="B21" s="451"/>
      <c r="C21" s="451"/>
      <c r="D21" s="452"/>
      <c r="E21" s="425"/>
      <c r="F21" s="423"/>
      <c r="G21" s="423"/>
      <c r="H21" s="423"/>
      <c r="I21" s="423"/>
      <c r="J21" s="200" t="s">
        <v>607</v>
      </c>
      <c r="K21" s="201" t="s">
        <v>607</v>
      </c>
      <c r="L21" s="201" t="s">
        <v>607</v>
      </c>
      <c r="M21" s="201" t="s">
        <v>607</v>
      </c>
      <c r="N21" s="201" t="s">
        <v>607</v>
      </c>
      <c r="O21" s="202" t="s">
        <v>607</v>
      </c>
      <c r="P21" s="200" t="s">
        <v>607</v>
      </c>
      <c r="Q21" s="201" t="s">
        <v>607</v>
      </c>
      <c r="R21" s="68" t="s">
        <v>607</v>
      </c>
      <c r="S21" s="68" t="s">
        <v>607</v>
      </c>
      <c r="T21" s="68" t="s">
        <v>607</v>
      </c>
      <c r="U21" s="69" t="s">
        <v>607</v>
      </c>
      <c r="V21" s="55" t="s">
        <v>607</v>
      </c>
      <c r="W21" s="56" t="s">
        <v>607</v>
      </c>
      <c r="X21" s="56" t="s">
        <v>607</v>
      </c>
      <c r="Y21" s="56" t="s">
        <v>607</v>
      </c>
      <c r="Z21" s="56" t="s">
        <v>607</v>
      </c>
      <c r="AA21" s="57" t="s">
        <v>607</v>
      </c>
      <c r="AB21" s="55" t="s">
        <v>607</v>
      </c>
      <c r="AC21" s="56" t="s">
        <v>607</v>
      </c>
      <c r="AD21" s="56" t="s">
        <v>607</v>
      </c>
      <c r="AE21" s="56" t="s">
        <v>607</v>
      </c>
      <c r="AF21" s="56" t="s">
        <v>607</v>
      </c>
      <c r="AG21" s="57" t="s">
        <v>607</v>
      </c>
      <c r="AH21" s="58" t="s">
        <v>607</v>
      </c>
      <c r="AI21" s="59" t="s">
        <v>607</v>
      </c>
      <c r="AJ21" s="59" t="s">
        <v>607</v>
      </c>
      <c r="AK21" s="59" t="s">
        <v>607</v>
      </c>
      <c r="AL21" s="59" t="s">
        <v>607</v>
      </c>
      <c r="AN21" s="464"/>
      <c r="AO21" s="465"/>
      <c r="AP21" s="465"/>
      <c r="AQ21" s="465"/>
      <c r="AR21" s="465"/>
      <c r="AS21" s="465"/>
      <c r="AT21" s="470"/>
      <c r="AU21" s="471"/>
    </row>
    <row r="22" spans="2:47" ht="15.75" customHeight="1">
      <c r="B22" s="451"/>
      <c r="C22" s="451"/>
      <c r="D22" s="452"/>
      <c r="E22" s="425"/>
      <c r="F22" s="423"/>
      <c r="G22" s="423"/>
      <c r="H22" s="423"/>
      <c r="I22" s="423"/>
      <c r="J22" s="200" t="s">
        <v>607</v>
      </c>
      <c r="K22" s="201" t="s">
        <v>607</v>
      </c>
      <c r="L22" s="201" t="s">
        <v>607</v>
      </c>
      <c r="M22" s="201" t="s">
        <v>607</v>
      </c>
      <c r="N22" s="201" t="s">
        <v>607</v>
      </c>
      <c r="O22" s="202" t="s">
        <v>607</v>
      </c>
      <c r="P22" s="200" t="s">
        <v>607</v>
      </c>
      <c r="Q22" s="201" t="s">
        <v>607</v>
      </c>
      <c r="R22" s="68" t="s">
        <v>607</v>
      </c>
      <c r="S22" s="68" t="s">
        <v>607</v>
      </c>
      <c r="T22" s="68" t="s">
        <v>607</v>
      </c>
      <c r="U22" s="69" t="s">
        <v>607</v>
      </c>
      <c r="V22" s="55" t="s">
        <v>607</v>
      </c>
      <c r="W22" s="56" t="s">
        <v>607</v>
      </c>
      <c r="X22" s="56" t="s">
        <v>607</v>
      </c>
      <c r="Y22" s="56" t="s">
        <v>607</v>
      </c>
      <c r="Z22" s="56" t="s">
        <v>607</v>
      </c>
      <c r="AA22" s="57" t="s">
        <v>607</v>
      </c>
      <c r="AB22" s="55" t="s">
        <v>607</v>
      </c>
      <c r="AC22" s="56" t="s">
        <v>607</v>
      </c>
      <c r="AD22" s="56" t="s">
        <v>607</v>
      </c>
      <c r="AE22" s="56" t="s">
        <v>607</v>
      </c>
      <c r="AF22" s="56" t="s">
        <v>607</v>
      </c>
      <c r="AG22" s="57" t="s">
        <v>607</v>
      </c>
      <c r="AH22" s="58" t="s">
        <v>607</v>
      </c>
      <c r="AI22" s="59" t="s">
        <v>607</v>
      </c>
      <c r="AJ22" s="59" t="s">
        <v>607</v>
      </c>
      <c r="AK22" s="59" t="s">
        <v>607</v>
      </c>
      <c r="AL22" s="59" t="s">
        <v>607</v>
      </c>
      <c r="AN22" s="464"/>
      <c r="AO22" s="465"/>
      <c r="AP22" s="465"/>
      <c r="AQ22" s="465"/>
      <c r="AR22" s="465"/>
      <c r="AS22" s="465"/>
      <c r="AT22" s="470"/>
      <c r="AU22" s="471"/>
    </row>
    <row r="23" spans="2:47" ht="0.75" customHeight="1">
      <c r="B23" s="451"/>
      <c r="C23" s="451"/>
      <c r="D23" s="452"/>
      <c r="E23" s="425"/>
      <c r="F23" s="423"/>
      <c r="G23" s="423"/>
      <c r="H23" s="423"/>
      <c r="I23" s="423"/>
      <c r="J23" s="200" t="s">
        <v>607</v>
      </c>
      <c r="K23" s="201" t="s">
        <v>607</v>
      </c>
      <c r="L23" s="201" t="s">
        <v>607</v>
      </c>
      <c r="M23" s="201" t="s">
        <v>607</v>
      </c>
      <c r="N23" s="201" t="s">
        <v>607</v>
      </c>
      <c r="O23" s="202" t="s">
        <v>607</v>
      </c>
      <c r="P23" s="200" t="s">
        <v>607</v>
      </c>
      <c r="Q23" s="201" t="s">
        <v>607</v>
      </c>
      <c r="R23" s="68" t="s">
        <v>607</v>
      </c>
      <c r="S23" s="68" t="s">
        <v>607</v>
      </c>
      <c r="T23" s="68" t="s">
        <v>607</v>
      </c>
      <c r="U23" s="69" t="s">
        <v>607</v>
      </c>
      <c r="V23" s="55" t="s">
        <v>607</v>
      </c>
      <c r="W23" s="56" t="s">
        <v>607</v>
      </c>
      <c r="X23" s="56" t="s">
        <v>607</v>
      </c>
      <c r="Y23" s="56" t="s">
        <v>607</v>
      </c>
      <c r="Z23" s="56" t="s">
        <v>607</v>
      </c>
      <c r="AA23" s="57" t="s">
        <v>607</v>
      </c>
      <c r="AB23" s="55" t="s">
        <v>607</v>
      </c>
      <c r="AC23" s="56" t="s">
        <v>607</v>
      </c>
      <c r="AD23" s="56" t="s">
        <v>607</v>
      </c>
      <c r="AE23" s="56" t="s">
        <v>607</v>
      </c>
      <c r="AF23" s="56" t="s">
        <v>607</v>
      </c>
      <c r="AG23" s="57" t="s">
        <v>607</v>
      </c>
      <c r="AH23" s="58" t="s">
        <v>607</v>
      </c>
      <c r="AI23" s="59" t="s">
        <v>607</v>
      </c>
      <c r="AJ23" s="59" t="s">
        <v>607</v>
      </c>
      <c r="AK23" s="59" t="s">
        <v>607</v>
      </c>
      <c r="AL23" s="59" t="s">
        <v>607</v>
      </c>
      <c r="AN23" s="464"/>
      <c r="AO23" s="465"/>
      <c r="AP23" s="465"/>
      <c r="AQ23" s="465"/>
      <c r="AR23" s="465"/>
      <c r="AS23" s="465"/>
      <c r="AT23" s="470"/>
      <c r="AU23" s="471"/>
    </row>
    <row r="24" spans="2:47" ht="15.75" hidden="1" customHeight="1">
      <c r="B24" s="451"/>
      <c r="C24" s="451"/>
      <c r="D24" s="452"/>
      <c r="E24" s="425"/>
      <c r="F24" s="423"/>
      <c r="G24" s="423"/>
      <c r="H24" s="423"/>
      <c r="I24" s="423"/>
      <c r="J24" s="200" t="s">
        <v>607</v>
      </c>
      <c r="K24" s="201" t="s">
        <v>607</v>
      </c>
      <c r="L24" s="201" t="s">
        <v>607</v>
      </c>
      <c r="M24" s="201" t="s">
        <v>607</v>
      </c>
      <c r="N24" s="201" t="s">
        <v>607</v>
      </c>
      <c r="O24" s="202" t="s">
        <v>607</v>
      </c>
      <c r="P24" s="200" t="s">
        <v>607</v>
      </c>
      <c r="Q24" s="201" t="s">
        <v>607</v>
      </c>
      <c r="R24" s="68" t="s">
        <v>607</v>
      </c>
      <c r="S24" s="68" t="s">
        <v>607</v>
      </c>
      <c r="T24" s="68" t="s">
        <v>607</v>
      </c>
      <c r="U24" s="69" t="s">
        <v>607</v>
      </c>
      <c r="V24" s="55" t="s">
        <v>607</v>
      </c>
      <c r="W24" s="56" t="s">
        <v>607</v>
      </c>
      <c r="X24" s="56" t="s">
        <v>607</v>
      </c>
      <c r="Y24" s="56" t="s">
        <v>607</v>
      </c>
      <c r="Z24" s="56" t="s">
        <v>607</v>
      </c>
      <c r="AA24" s="57" t="s">
        <v>607</v>
      </c>
      <c r="AB24" s="55" t="s">
        <v>607</v>
      </c>
      <c r="AC24" s="56" t="s">
        <v>607</v>
      </c>
      <c r="AD24" s="56" t="s">
        <v>607</v>
      </c>
      <c r="AE24" s="56" t="s">
        <v>607</v>
      </c>
      <c r="AF24" s="56" t="s">
        <v>607</v>
      </c>
      <c r="AG24" s="57" t="s">
        <v>607</v>
      </c>
      <c r="AH24" s="58" t="s">
        <v>607</v>
      </c>
      <c r="AI24" s="59" t="s">
        <v>607</v>
      </c>
      <c r="AJ24" s="59" t="s">
        <v>607</v>
      </c>
      <c r="AK24" s="59" t="s">
        <v>607</v>
      </c>
      <c r="AL24" s="59" t="s">
        <v>607</v>
      </c>
      <c r="AN24" s="464"/>
      <c r="AO24" s="465"/>
      <c r="AP24" s="465"/>
      <c r="AQ24" s="465"/>
      <c r="AR24" s="465"/>
      <c r="AS24" s="465"/>
      <c r="AT24" s="470"/>
      <c r="AU24" s="471"/>
    </row>
    <row r="25" spans="2:47" ht="15.75" hidden="1" customHeight="1" thickBot="1">
      <c r="B25" s="451"/>
      <c r="C25" s="451"/>
      <c r="D25" s="452"/>
      <c r="E25" s="425"/>
      <c r="F25" s="423"/>
      <c r="G25" s="423"/>
      <c r="H25" s="423"/>
      <c r="I25" s="423"/>
      <c r="J25" s="200" t="s">
        <v>607</v>
      </c>
      <c r="K25" s="201" t="s">
        <v>607</v>
      </c>
      <c r="L25" s="201" t="s">
        <v>607</v>
      </c>
      <c r="M25" s="201" t="s">
        <v>607</v>
      </c>
      <c r="N25" s="201" t="s">
        <v>607</v>
      </c>
      <c r="O25" s="202" t="s">
        <v>607</v>
      </c>
      <c r="P25" s="200" t="s">
        <v>607</v>
      </c>
      <c r="Q25" s="201" t="s">
        <v>607</v>
      </c>
      <c r="R25" s="68" t="s">
        <v>607</v>
      </c>
      <c r="S25" s="68" t="s">
        <v>607</v>
      </c>
      <c r="T25" s="68" t="s">
        <v>607</v>
      </c>
      <c r="U25" s="69" t="s">
        <v>607</v>
      </c>
      <c r="V25" s="55" t="s">
        <v>607</v>
      </c>
      <c r="W25" s="56" t="s">
        <v>607</v>
      </c>
      <c r="X25" s="56" t="s">
        <v>607</v>
      </c>
      <c r="Y25" s="56" t="s">
        <v>607</v>
      </c>
      <c r="Z25" s="56" t="s">
        <v>607</v>
      </c>
      <c r="AA25" s="57" t="s">
        <v>607</v>
      </c>
      <c r="AB25" s="55" t="s">
        <v>607</v>
      </c>
      <c r="AC25" s="56" t="s">
        <v>607</v>
      </c>
      <c r="AD25" s="56" t="s">
        <v>607</v>
      </c>
      <c r="AE25" s="56" t="s">
        <v>607</v>
      </c>
      <c r="AF25" s="56" t="s">
        <v>607</v>
      </c>
      <c r="AG25" s="57" t="s">
        <v>607</v>
      </c>
      <c r="AH25" s="58" t="s">
        <v>607</v>
      </c>
      <c r="AI25" s="59" t="s">
        <v>607</v>
      </c>
      <c r="AJ25" s="59" t="s">
        <v>607</v>
      </c>
      <c r="AK25" s="59" t="s">
        <v>607</v>
      </c>
      <c r="AL25" s="59" t="s">
        <v>607</v>
      </c>
      <c r="AN25" s="464"/>
      <c r="AO25" s="465"/>
      <c r="AP25" s="465"/>
      <c r="AQ25" s="465"/>
      <c r="AR25" s="465"/>
      <c r="AS25" s="465"/>
      <c r="AT25" s="470"/>
      <c r="AU25" s="471"/>
    </row>
    <row r="26" spans="2:47" ht="15.75" hidden="1" customHeight="1" thickBot="1">
      <c r="B26" s="451"/>
      <c r="C26" s="451"/>
      <c r="D26" s="452"/>
      <c r="E26" s="425"/>
      <c r="F26" s="423"/>
      <c r="G26" s="423"/>
      <c r="H26" s="423"/>
      <c r="I26" s="423"/>
      <c r="J26" s="200" t="s">
        <v>607</v>
      </c>
      <c r="K26" s="201" t="s">
        <v>607</v>
      </c>
      <c r="L26" s="201" t="s">
        <v>607</v>
      </c>
      <c r="M26" s="201" t="s">
        <v>607</v>
      </c>
      <c r="N26" s="201" t="s">
        <v>607</v>
      </c>
      <c r="O26" s="202" t="s">
        <v>607</v>
      </c>
      <c r="P26" s="200" t="s">
        <v>607</v>
      </c>
      <c r="Q26" s="201" t="s">
        <v>607</v>
      </c>
      <c r="R26" s="68" t="s">
        <v>607</v>
      </c>
      <c r="S26" s="68" t="s">
        <v>607</v>
      </c>
      <c r="T26" s="68" t="s">
        <v>607</v>
      </c>
      <c r="U26" s="69" t="s">
        <v>607</v>
      </c>
      <c r="V26" s="55" t="s">
        <v>607</v>
      </c>
      <c r="W26" s="56" t="s">
        <v>607</v>
      </c>
      <c r="X26" s="56" t="s">
        <v>607</v>
      </c>
      <c r="Y26" s="56" t="s">
        <v>607</v>
      </c>
      <c r="Z26" s="56" t="s">
        <v>607</v>
      </c>
      <c r="AA26" s="57" t="s">
        <v>607</v>
      </c>
      <c r="AB26" s="55" t="s">
        <v>607</v>
      </c>
      <c r="AC26" s="56" t="s">
        <v>607</v>
      </c>
      <c r="AD26" s="56" t="s">
        <v>607</v>
      </c>
      <c r="AE26" s="56" t="s">
        <v>607</v>
      </c>
      <c r="AF26" s="56" t="s">
        <v>607</v>
      </c>
      <c r="AG26" s="57" t="s">
        <v>607</v>
      </c>
      <c r="AH26" s="58" t="s">
        <v>607</v>
      </c>
      <c r="AI26" s="59" t="s">
        <v>607</v>
      </c>
      <c r="AJ26" s="59" t="s">
        <v>607</v>
      </c>
      <c r="AK26" s="59" t="s">
        <v>607</v>
      </c>
      <c r="AL26" s="59" t="s">
        <v>607</v>
      </c>
      <c r="AN26" s="464"/>
      <c r="AO26" s="465"/>
      <c r="AP26" s="465"/>
      <c r="AQ26" s="465"/>
      <c r="AR26" s="465"/>
      <c r="AS26" s="465"/>
      <c r="AT26" s="470"/>
      <c r="AU26" s="471"/>
    </row>
    <row r="27" spans="2:47" ht="21" customHeight="1" thickBot="1">
      <c r="B27" s="451"/>
      <c r="C27" s="451"/>
      <c r="D27" s="452"/>
      <c r="E27" s="426"/>
      <c r="F27" s="427"/>
      <c r="G27" s="427"/>
      <c r="H27" s="427"/>
      <c r="I27" s="427"/>
      <c r="J27" s="203" t="s">
        <v>607</v>
      </c>
      <c r="K27" s="204" t="s">
        <v>607</v>
      </c>
      <c r="L27" s="204" t="s">
        <v>607</v>
      </c>
      <c r="M27" s="204" t="s">
        <v>607</v>
      </c>
      <c r="N27" s="204" t="s">
        <v>607</v>
      </c>
      <c r="O27" s="205" t="s">
        <v>607</v>
      </c>
      <c r="P27" s="203" t="s">
        <v>607</v>
      </c>
      <c r="Q27" s="204" t="s">
        <v>607</v>
      </c>
      <c r="R27" s="71" t="s">
        <v>607</v>
      </c>
      <c r="S27" s="71" t="s">
        <v>607</v>
      </c>
      <c r="T27" s="71" t="s">
        <v>607</v>
      </c>
      <c r="U27" s="72" t="s">
        <v>607</v>
      </c>
      <c r="V27" s="60" t="s">
        <v>607</v>
      </c>
      <c r="W27" s="61" t="s">
        <v>607</v>
      </c>
      <c r="X27" s="61" t="s">
        <v>607</v>
      </c>
      <c r="Y27" s="61" t="s">
        <v>607</v>
      </c>
      <c r="Z27" s="61" t="s">
        <v>607</v>
      </c>
      <c r="AA27" s="62" t="s">
        <v>607</v>
      </c>
      <c r="AB27" s="60" t="s">
        <v>607</v>
      </c>
      <c r="AC27" s="61" t="s">
        <v>607</v>
      </c>
      <c r="AD27" s="61" t="s">
        <v>607</v>
      </c>
      <c r="AE27" s="61" t="s">
        <v>607</v>
      </c>
      <c r="AF27" s="61" t="s">
        <v>607</v>
      </c>
      <c r="AG27" s="62" t="s">
        <v>607</v>
      </c>
      <c r="AH27" s="63" t="s">
        <v>607</v>
      </c>
      <c r="AI27" s="64" t="s">
        <v>607</v>
      </c>
      <c r="AJ27" s="64" t="s">
        <v>607</v>
      </c>
      <c r="AK27" s="64" t="s">
        <v>607</v>
      </c>
      <c r="AL27" s="64" t="s">
        <v>607</v>
      </c>
      <c r="AN27" s="466"/>
      <c r="AO27" s="467"/>
      <c r="AP27" s="467"/>
      <c r="AQ27" s="467"/>
      <c r="AR27" s="467"/>
      <c r="AS27" s="467"/>
      <c r="AT27" s="472"/>
      <c r="AU27" s="473"/>
    </row>
    <row r="28" spans="2:47" ht="15.75" customHeight="1">
      <c r="B28" s="451"/>
      <c r="C28" s="451"/>
      <c r="D28" s="452"/>
      <c r="E28" s="419" t="s">
        <v>611</v>
      </c>
      <c r="F28" s="420"/>
      <c r="G28" s="420"/>
      <c r="H28" s="420"/>
      <c r="I28" s="421"/>
      <c r="J28" s="197" t="s">
        <v>607</v>
      </c>
      <c r="K28" s="198" t="s">
        <v>607</v>
      </c>
      <c r="L28" s="198" t="s">
        <v>607</v>
      </c>
      <c r="M28" s="198" t="s">
        <v>607</v>
      </c>
      <c r="N28" s="198" t="s">
        <v>607</v>
      </c>
      <c r="O28" s="199" t="s">
        <v>607</v>
      </c>
      <c r="P28" s="197" t="s">
        <v>607</v>
      </c>
      <c r="Q28" s="198" t="s">
        <v>607</v>
      </c>
      <c r="R28" s="198" t="s">
        <v>607</v>
      </c>
      <c r="S28" s="198" t="s">
        <v>607</v>
      </c>
      <c r="T28" s="198" t="s">
        <v>607</v>
      </c>
      <c r="U28" s="199" t="s">
        <v>607</v>
      </c>
      <c r="V28" s="197" t="s">
        <v>607</v>
      </c>
      <c r="W28" s="198" t="s">
        <v>607</v>
      </c>
      <c r="X28" s="65" t="s">
        <v>607</v>
      </c>
      <c r="Y28" s="65" t="s">
        <v>607</v>
      </c>
      <c r="Z28" s="65" t="s">
        <v>607</v>
      </c>
      <c r="AA28" s="66" t="s">
        <v>607</v>
      </c>
      <c r="AB28" s="50" t="s">
        <v>607</v>
      </c>
      <c r="AC28" s="51" t="s">
        <v>607</v>
      </c>
      <c r="AD28" s="51" t="s">
        <v>607</v>
      </c>
      <c r="AE28" s="51" t="s">
        <v>607</v>
      </c>
      <c r="AF28" s="51" t="s">
        <v>607</v>
      </c>
      <c r="AG28" s="52" t="s">
        <v>607</v>
      </c>
      <c r="AH28" s="53" t="s">
        <v>607</v>
      </c>
      <c r="AI28" s="54" t="s">
        <v>607</v>
      </c>
      <c r="AJ28" s="54" t="s">
        <v>607</v>
      </c>
      <c r="AK28" s="54" t="s">
        <v>607</v>
      </c>
      <c r="AL28" s="54" t="s">
        <v>607</v>
      </c>
      <c r="AN28" s="429" t="s">
        <v>445</v>
      </c>
      <c r="AO28" s="430"/>
      <c r="AP28" s="430"/>
      <c r="AQ28" s="430"/>
      <c r="AR28" s="430"/>
      <c r="AS28" s="430"/>
      <c r="AT28" s="437" t="s">
        <v>612</v>
      </c>
      <c r="AU28" s="437"/>
    </row>
    <row r="29" spans="2:47" ht="15.6">
      <c r="B29" s="451"/>
      <c r="C29" s="451"/>
      <c r="D29" s="452"/>
      <c r="E29" s="422"/>
      <c r="F29" s="423"/>
      <c r="G29" s="423"/>
      <c r="H29" s="423"/>
      <c r="I29" s="424"/>
      <c r="J29" s="200" t="s">
        <v>607</v>
      </c>
      <c r="K29" s="201" t="s">
        <v>607</v>
      </c>
      <c r="L29" s="201" t="s">
        <v>607</v>
      </c>
      <c r="M29" s="201" t="s">
        <v>607</v>
      </c>
      <c r="N29" s="201" t="s">
        <v>607</v>
      </c>
      <c r="O29" s="202" t="s">
        <v>607</v>
      </c>
      <c r="P29" s="200" t="s">
        <v>607</v>
      </c>
      <c r="Q29" s="201" t="s">
        <v>607</v>
      </c>
      <c r="R29" s="201" t="s">
        <v>607</v>
      </c>
      <c r="S29" s="201" t="s">
        <v>607</v>
      </c>
      <c r="T29" s="201" t="s">
        <v>607</v>
      </c>
      <c r="U29" s="202" t="s">
        <v>607</v>
      </c>
      <c r="V29" s="200" t="s">
        <v>607</v>
      </c>
      <c r="W29" s="201" t="s">
        <v>607</v>
      </c>
      <c r="X29" s="68" t="s">
        <v>607</v>
      </c>
      <c r="Y29" s="68" t="s">
        <v>607</v>
      </c>
      <c r="Z29" s="68" t="s">
        <v>607</v>
      </c>
      <c r="AA29" s="69" t="s">
        <v>607</v>
      </c>
      <c r="AB29" s="55" t="s">
        <v>607</v>
      </c>
      <c r="AC29" s="56" t="s">
        <v>607</v>
      </c>
      <c r="AD29" s="56" t="s">
        <v>607</v>
      </c>
      <c r="AE29" s="56" t="s">
        <v>607</v>
      </c>
      <c r="AF29" s="56" t="s">
        <v>607</v>
      </c>
      <c r="AG29" s="57" t="s">
        <v>607</v>
      </c>
      <c r="AH29" s="58" t="s">
        <v>607</v>
      </c>
      <c r="AI29" s="59" t="s">
        <v>607</v>
      </c>
      <c r="AJ29" s="59" t="s">
        <v>607</v>
      </c>
      <c r="AK29" s="59" t="s">
        <v>607</v>
      </c>
      <c r="AL29" s="59" t="s">
        <v>607</v>
      </c>
      <c r="AN29" s="431"/>
      <c r="AO29" s="432"/>
      <c r="AP29" s="432"/>
      <c r="AQ29" s="432"/>
      <c r="AR29" s="432"/>
      <c r="AS29" s="432"/>
      <c r="AT29" s="437"/>
      <c r="AU29" s="437"/>
    </row>
    <row r="30" spans="2:47" ht="15.6">
      <c r="B30" s="451"/>
      <c r="C30" s="451"/>
      <c r="D30" s="452"/>
      <c r="E30" s="425"/>
      <c r="F30" s="423"/>
      <c r="G30" s="423"/>
      <c r="H30" s="423"/>
      <c r="I30" s="424"/>
      <c r="J30" s="200" t="s">
        <v>607</v>
      </c>
      <c r="K30" s="201" t="s">
        <v>607</v>
      </c>
      <c r="L30" s="201" t="s">
        <v>607</v>
      </c>
      <c r="M30" s="201" t="s">
        <v>607</v>
      </c>
      <c r="N30" s="201" t="s">
        <v>607</v>
      </c>
      <c r="O30" s="202" t="s">
        <v>607</v>
      </c>
      <c r="P30" s="200" t="s">
        <v>607</v>
      </c>
      <c r="Q30" s="201" t="s">
        <v>607</v>
      </c>
      <c r="R30" s="201" t="s">
        <v>607</v>
      </c>
      <c r="S30" s="201" t="s">
        <v>607</v>
      </c>
      <c r="T30" s="201" t="s">
        <v>607</v>
      </c>
      <c r="U30" s="202" t="s">
        <v>607</v>
      </c>
      <c r="V30" s="200" t="s">
        <v>607</v>
      </c>
      <c r="W30" s="201" t="s">
        <v>607</v>
      </c>
      <c r="X30" s="68" t="s">
        <v>607</v>
      </c>
      <c r="Y30" s="68" t="s">
        <v>607</v>
      </c>
      <c r="Z30" s="68" t="s">
        <v>607</v>
      </c>
      <c r="AA30" s="69" t="s">
        <v>607</v>
      </c>
      <c r="AB30" s="55" t="s">
        <v>607</v>
      </c>
      <c r="AC30" s="56" t="s">
        <v>607</v>
      </c>
      <c r="AD30" s="56" t="s">
        <v>607</v>
      </c>
      <c r="AE30" s="56" t="s">
        <v>607</v>
      </c>
      <c r="AF30" s="56" t="s">
        <v>607</v>
      </c>
      <c r="AG30" s="57" t="s">
        <v>607</v>
      </c>
      <c r="AH30" s="58" t="s">
        <v>607</v>
      </c>
      <c r="AI30" s="59" t="s">
        <v>607</v>
      </c>
      <c r="AJ30" s="59" t="s">
        <v>607</v>
      </c>
      <c r="AK30" s="59" t="s">
        <v>607</v>
      </c>
      <c r="AL30" s="59" t="s">
        <v>607</v>
      </c>
      <c r="AN30" s="431"/>
      <c r="AO30" s="432"/>
      <c r="AP30" s="432"/>
      <c r="AQ30" s="432"/>
      <c r="AR30" s="432"/>
      <c r="AS30" s="432"/>
      <c r="AT30" s="437"/>
      <c r="AU30" s="437"/>
    </row>
    <row r="31" spans="2:47" ht="15.6">
      <c r="B31" s="451"/>
      <c r="C31" s="451"/>
      <c r="D31" s="452"/>
      <c r="E31" s="425"/>
      <c r="F31" s="423"/>
      <c r="G31" s="423"/>
      <c r="H31" s="423"/>
      <c r="I31" s="424"/>
      <c r="J31" s="200" t="s">
        <v>607</v>
      </c>
      <c r="K31" s="201" t="s">
        <v>607</v>
      </c>
      <c r="L31" s="201" t="s">
        <v>607</v>
      </c>
      <c r="M31" s="201" t="s">
        <v>607</v>
      </c>
      <c r="N31" s="201" t="s">
        <v>607</v>
      </c>
      <c r="O31" s="202" t="s">
        <v>607</v>
      </c>
      <c r="P31" s="200" t="s">
        <v>607</v>
      </c>
      <c r="Q31" s="201" t="s">
        <v>607</v>
      </c>
      <c r="R31" s="201" t="s">
        <v>607</v>
      </c>
      <c r="S31" s="201" t="s">
        <v>607</v>
      </c>
      <c r="T31" s="201" t="s">
        <v>607</v>
      </c>
      <c r="U31" s="202" t="s">
        <v>607</v>
      </c>
      <c r="V31" s="200" t="s">
        <v>607</v>
      </c>
      <c r="W31" s="201" t="s">
        <v>607</v>
      </c>
      <c r="X31" s="68" t="s">
        <v>607</v>
      </c>
      <c r="Y31" s="68" t="s">
        <v>607</v>
      </c>
      <c r="Z31" s="68" t="s">
        <v>607</v>
      </c>
      <c r="AA31" s="69" t="s">
        <v>607</v>
      </c>
      <c r="AB31" s="55" t="s">
        <v>607</v>
      </c>
      <c r="AC31" s="56" t="s">
        <v>607</v>
      </c>
      <c r="AD31" s="56" t="s">
        <v>607</v>
      </c>
      <c r="AE31" s="56" t="s">
        <v>607</v>
      </c>
      <c r="AF31" s="56" t="s">
        <v>607</v>
      </c>
      <c r="AG31" s="57" t="s">
        <v>607</v>
      </c>
      <c r="AH31" s="58" t="s">
        <v>607</v>
      </c>
      <c r="AI31" s="59" t="s">
        <v>607</v>
      </c>
      <c r="AJ31" s="59" t="s">
        <v>607</v>
      </c>
      <c r="AK31" s="59" t="s">
        <v>607</v>
      </c>
      <c r="AL31" s="59" t="s">
        <v>607</v>
      </c>
      <c r="AN31" s="431"/>
      <c r="AO31" s="432"/>
      <c r="AP31" s="432"/>
      <c r="AQ31" s="432"/>
      <c r="AR31" s="432"/>
      <c r="AS31" s="432"/>
      <c r="AT31" s="437"/>
      <c r="AU31" s="437"/>
    </row>
    <row r="32" spans="2:47" ht="15.6">
      <c r="B32" s="451"/>
      <c r="C32" s="451"/>
      <c r="D32" s="452"/>
      <c r="E32" s="425"/>
      <c r="F32" s="423"/>
      <c r="G32" s="423"/>
      <c r="H32" s="423"/>
      <c r="I32" s="424"/>
      <c r="J32" s="200" t="s">
        <v>607</v>
      </c>
      <c r="K32" s="201" t="s">
        <v>607</v>
      </c>
      <c r="L32" s="201" t="s">
        <v>607</v>
      </c>
      <c r="M32" s="201" t="s">
        <v>607</v>
      </c>
      <c r="N32" s="201" t="s">
        <v>607</v>
      </c>
      <c r="O32" s="202" t="s">
        <v>607</v>
      </c>
      <c r="P32" s="200" t="s">
        <v>607</v>
      </c>
      <c r="Q32" s="201" t="s">
        <v>607</v>
      </c>
      <c r="R32" s="201" t="s">
        <v>607</v>
      </c>
      <c r="S32" s="201" t="s">
        <v>607</v>
      </c>
      <c r="T32" s="201" t="s">
        <v>607</v>
      </c>
      <c r="U32" s="202" t="s">
        <v>607</v>
      </c>
      <c r="V32" s="200" t="s">
        <v>607</v>
      </c>
      <c r="W32" s="201" t="s">
        <v>607</v>
      </c>
      <c r="X32" s="68" t="s">
        <v>607</v>
      </c>
      <c r="Y32" s="68" t="s">
        <v>607</v>
      </c>
      <c r="Z32" s="68" t="s">
        <v>607</v>
      </c>
      <c r="AA32" s="69" t="s">
        <v>607</v>
      </c>
      <c r="AB32" s="55" t="s">
        <v>607</v>
      </c>
      <c r="AC32" s="56" t="s">
        <v>607</v>
      </c>
      <c r="AD32" s="56" t="s">
        <v>607</v>
      </c>
      <c r="AE32" s="56" t="s">
        <v>607</v>
      </c>
      <c r="AF32" s="56" t="s">
        <v>607</v>
      </c>
      <c r="AG32" s="57" t="s">
        <v>607</v>
      </c>
      <c r="AH32" s="58" t="s">
        <v>607</v>
      </c>
      <c r="AI32" s="59" t="s">
        <v>607</v>
      </c>
      <c r="AJ32" s="59" t="s">
        <v>607</v>
      </c>
      <c r="AK32" s="59" t="s">
        <v>607</v>
      </c>
      <c r="AL32" s="59" t="s">
        <v>607</v>
      </c>
      <c r="AN32" s="431"/>
      <c r="AO32" s="432"/>
      <c r="AP32" s="432"/>
      <c r="AQ32" s="432"/>
      <c r="AR32" s="432"/>
      <c r="AS32" s="432"/>
      <c r="AT32" s="437"/>
      <c r="AU32" s="437"/>
    </row>
    <row r="33" spans="2:47" ht="15.6">
      <c r="B33" s="451"/>
      <c r="C33" s="451"/>
      <c r="D33" s="452"/>
      <c r="E33" s="425"/>
      <c r="F33" s="423"/>
      <c r="G33" s="423"/>
      <c r="H33" s="423"/>
      <c r="I33" s="424"/>
      <c r="J33" s="200" t="s">
        <v>607</v>
      </c>
      <c r="K33" s="201" t="s">
        <v>607</v>
      </c>
      <c r="L33" s="201" t="s">
        <v>607</v>
      </c>
      <c r="M33" s="201" t="s">
        <v>607</v>
      </c>
      <c r="N33" s="201" t="s">
        <v>607</v>
      </c>
      <c r="O33" s="202" t="s">
        <v>607</v>
      </c>
      <c r="P33" s="200" t="s">
        <v>607</v>
      </c>
      <c r="Q33" s="201" t="s">
        <v>607</v>
      </c>
      <c r="R33" s="201" t="s">
        <v>607</v>
      </c>
      <c r="S33" s="201" t="s">
        <v>607</v>
      </c>
      <c r="T33" s="201" t="s">
        <v>607</v>
      </c>
      <c r="U33" s="202" t="s">
        <v>607</v>
      </c>
      <c r="V33" s="200" t="s">
        <v>607</v>
      </c>
      <c r="W33" s="201" t="s">
        <v>607</v>
      </c>
      <c r="X33" s="68" t="s">
        <v>607</v>
      </c>
      <c r="Y33" s="68" t="s">
        <v>607</v>
      </c>
      <c r="Z33" s="68" t="s">
        <v>607</v>
      </c>
      <c r="AA33" s="69" t="s">
        <v>607</v>
      </c>
      <c r="AB33" s="55" t="s">
        <v>607</v>
      </c>
      <c r="AC33" s="56" t="s">
        <v>607</v>
      </c>
      <c r="AD33" s="56" t="s">
        <v>607</v>
      </c>
      <c r="AE33" s="56" t="s">
        <v>607</v>
      </c>
      <c r="AF33" s="56" t="s">
        <v>607</v>
      </c>
      <c r="AG33" s="57" t="s">
        <v>607</v>
      </c>
      <c r="AH33" s="58" t="s">
        <v>607</v>
      </c>
      <c r="AI33" s="59" t="s">
        <v>607</v>
      </c>
      <c r="AJ33" s="59" t="s">
        <v>607</v>
      </c>
      <c r="AK33" s="59" t="s">
        <v>607</v>
      </c>
      <c r="AL33" s="59" t="s">
        <v>607</v>
      </c>
      <c r="AN33" s="431"/>
      <c r="AO33" s="432"/>
      <c r="AP33" s="432"/>
      <c r="AQ33" s="432"/>
      <c r="AR33" s="432"/>
      <c r="AS33" s="432"/>
      <c r="AT33" s="437"/>
      <c r="AU33" s="437"/>
    </row>
    <row r="34" spans="2:47" ht="15.6">
      <c r="B34" s="451"/>
      <c r="C34" s="451"/>
      <c r="D34" s="452"/>
      <c r="E34" s="425"/>
      <c r="F34" s="423"/>
      <c r="G34" s="423"/>
      <c r="H34" s="423"/>
      <c r="I34" s="424"/>
      <c r="J34" s="200" t="s">
        <v>607</v>
      </c>
      <c r="K34" s="201" t="s">
        <v>607</v>
      </c>
      <c r="L34" s="201" t="s">
        <v>607</v>
      </c>
      <c r="M34" s="201" t="s">
        <v>607</v>
      </c>
      <c r="N34" s="201" t="s">
        <v>607</v>
      </c>
      <c r="O34" s="202" t="s">
        <v>607</v>
      </c>
      <c r="P34" s="200" t="s">
        <v>607</v>
      </c>
      <c r="Q34" s="201" t="s">
        <v>607</v>
      </c>
      <c r="R34" s="201" t="s">
        <v>607</v>
      </c>
      <c r="S34" s="201" t="s">
        <v>607</v>
      </c>
      <c r="T34" s="201" t="s">
        <v>607</v>
      </c>
      <c r="U34" s="202" t="s">
        <v>607</v>
      </c>
      <c r="V34" s="200" t="s">
        <v>607</v>
      </c>
      <c r="W34" s="201" t="s">
        <v>607</v>
      </c>
      <c r="X34" s="68" t="s">
        <v>607</v>
      </c>
      <c r="Y34" s="68" t="s">
        <v>607</v>
      </c>
      <c r="Z34" s="68" t="s">
        <v>607</v>
      </c>
      <c r="AA34" s="69" t="s">
        <v>607</v>
      </c>
      <c r="AB34" s="55" t="s">
        <v>607</v>
      </c>
      <c r="AC34" s="56" t="s">
        <v>607</v>
      </c>
      <c r="AD34" s="56" t="s">
        <v>607</v>
      </c>
      <c r="AE34" s="56" t="s">
        <v>607</v>
      </c>
      <c r="AF34" s="56" t="s">
        <v>607</v>
      </c>
      <c r="AG34" s="57" t="s">
        <v>607</v>
      </c>
      <c r="AH34" s="58" t="s">
        <v>607</v>
      </c>
      <c r="AI34" s="59" t="s">
        <v>607</v>
      </c>
      <c r="AJ34" s="59" t="s">
        <v>607</v>
      </c>
      <c r="AK34" s="59" t="s">
        <v>607</v>
      </c>
      <c r="AL34" s="59" t="s">
        <v>607</v>
      </c>
      <c r="AN34" s="431"/>
      <c r="AO34" s="432"/>
      <c r="AP34" s="432"/>
      <c r="AQ34" s="432"/>
      <c r="AR34" s="432"/>
      <c r="AS34" s="432"/>
      <c r="AT34" s="437"/>
      <c r="AU34" s="437"/>
    </row>
    <row r="35" spans="2:47" ht="6" customHeight="1" thickBot="1">
      <c r="B35" s="451"/>
      <c r="C35" s="451"/>
      <c r="D35" s="452"/>
      <c r="E35" s="425"/>
      <c r="F35" s="423"/>
      <c r="G35" s="423"/>
      <c r="H35" s="423"/>
      <c r="I35" s="424"/>
      <c r="J35" s="200" t="s">
        <v>607</v>
      </c>
      <c r="K35" s="201" t="s">
        <v>607</v>
      </c>
      <c r="L35" s="201" t="s">
        <v>607</v>
      </c>
      <c r="M35" s="201" t="s">
        <v>607</v>
      </c>
      <c r="N35" s="201" t="s">
        <v>607</v>
      </c>
      <c r="O35" s="202" t="s">
        <v>607</v>
      </c>
      <c r="P35" s="200" t="s">
        <v>607</v>
      </c>
      <c r="Q35" s="201" t="s">
        <v>607</v>
      </c>
      <c r="R35" s="201" t="s">
        <v>607</v>
      </c>
      <c r="S35" s="201" t="s">
        <v>607</v>
      </c>
      <c r="T35" s="201" t="s">
        <v>607</v>
      </c>
      <c r="U35" s="202" t="s">
        <v>607</v>
      </c>
      <c r="V35" s="200" t="s">
        <v>607</v>
      </c>
      <c r="W35" s="201" t="s">
        <v>607</v>
      </c>
      <c r="X35" s="68" t="s">
        <v>607</v>
      </c>
      <c r="Y35" s="68" t="s">
        <v>607</v>
      </c>
      <c r="Z35" s="68" t="s">
        <v>607</v>
      </c>
      <c r="AA35" s="69" t="s">
        <v>607</v>
      </c>
      <c r="AB35" s="55" t="s">
        <v>607</v>
      </c>
      <c r="AC35" s="56" t="s">
        <v>607</v>
      </c>
      <c r="AD35" s="56" t="s">
        <v>607</v>
      </c>
      <c r="AE35" s="56" t="s">
        <v>607</v>
      </c>
      <c r="AF35" s="56" t="s">
        <v>607</v>
      </c>
      <c r="AG35" s="57" t="s">
        <v>607</v>
      </c>
      <c r="AH35" s="58" t="s">
        <v>607</v>
      </c>
      <c r="AI35" s="59" t="s">
        <v>607</v>
      </c>
      <c r="AJ35" s="59" t="s">
        <v>607</v>
      </c>
      <c r="AK35" s="59" t="s">
        <v>607</v>
      </c>
      <c r="AL35" s="59" t="s">
        <v>607</v>
      </c>
      <c r="AN35" s="431"/>
      <c r="AO35" s="432"/>
      <c r="AP35" s="432"/>
      <c r="AQ35" s="432"/>
      <c r="AR35" s="432"/>
      <c r="AS35" s="432"/>
      <c r="AT35" s="437"/>
      <c r="AU35" s="437"/>
    </row>
    <row r="36" spans="2:47" ht="16.149999999999999" hidden="1" thickBot="1">
      <c r="B36" s="451"/>
      <c r="C36" s="451"/>
      <c r="D36" s="452"/>
      <c r="E36" s="425"/>
      <c r="F36" s="423"/>
      <c r="G36" s="423"/>
      <c r="H36" s="423"/>
      <c r="I36" s="424"/>
      <c r="J36" s="67" t="s">
        <v>607</v>
      </c>
      <c r="K36" s="68" t="s">
        <v>607</v>
      </c>
      <c r="L36" s="68" t="s">
        <v>607</v>
      </c>
      <c r="M36" s="68" t="s">
        <v>607</v>
      </c>
      <c r="N36" s="68" t="s">
        <v>607</v>
      </c>
      <c r="O36" s="69" t="s">
        <v>607</v>
      </c>
      <c r="P36" s="67" t="s">
        <v>607</v>
      </c>
      <c r="Q36" s="68" t="s">
        <v>607</v>
      </c>
      <c r="R36" s="68" t="s">
        <v>607</v>
      </c>
      <c r="S36" s="68" t="s">
        <v>607</v>
      </c>
      <c r="T36" s="68" t="s">
        <v>607</v>
      </c>
      <c r="U36" s="69" t="s">
        <v>607</v>
      </c>
      <c r="V36" s="67" t="s">
        <v>607</v>
      </c>
      <c r="W36" s="68" t="s">
        <v>607</v>
      </c>
      <c r="X36" s="68" t="s">
        <v>607</v>
      </c>
      <c r="Y36" s="68" t="s">
        <v>607</v>
      </c>
      <c r="Z36" s="68" t="s">
        <v>607</v>
      </c>
      <c r="AA36" s="69" t="s">
        <v>607</v>
      </c>
      <c r="AB36" s="55" t="s">
        <v>607</v>
      </c>
      <c r="AC36" s="56" t="s">
        <v>607</v>
      </c>
      <c r="AD36" s="56" t="s">
        <v>607</v>
      </c>
      <c r="AE36" s="56" t="s">
        <v>607</v>
      </c>
      <c r="AF36" s="56" t="s">
        <v>607</v>
      </c>
      <c r="AG36" s="57" t="s">
        <v>607</v>
      </c>
      <c r="AH36" s="58" t="s">
        <v>607</v>
      </c>
      <c r="AI36" s="59" t="s">
        <v>607</v>
      </c>
      <c r="AJ36" s="59" t="s">
        <v>607</v>
      </c>
      <c r="AK36" s="59" t="s">
        <v>607</v>
      </c>
      <c r="AL36" s="59" t="s">
        <v>607</v>
      </c>
      <c r="AN36" s="431"/>
      <c r="AO36" s="432"/>
      <c r="AP36" s="432"/>
      <c r="AQ36" s="432"/>
      <c r="AR36" s="432"/>
      <c r="AS36" s="433"/>
      <c r="AT36" s="36"/>
      <c r="AU36" s="36"/>
    </row>
    <row r="37" spans="2:47" ht="16.149999999999999" hidden="1" thickBot="1">
      <c r="B37" s="451"/>
      <c r="C37" s="451"/>
      <c r="D37" s="452"/>
      <c r="E37" s="426"/>
      <c r="F37" s="427"/>
      <c r="G37" s="427"/>
      <c r="H37" s="427"/>
      <c r="I37" s="428"/>
      <c r="J37" s="67" t="s">
        <v>607</v>
      </c>
      <c r="K37" s="68" t="s">
        <v>607</v>
      </c>
      <c r="L37" s="68" t="s">
        <v>607</v>
      </c>
      <c r="M37" s="68" t="s">
        <v>607</v>
      </c>
      <c r="N37" s="68" t="s">
        <v>607</v>
      </c>
      <c r="O37" s="69" t="s">
        <v>607</v>
      </c>
      <c r="P37" s="67" t="s">
        <v>607</v>
      </c>
      <c r="Q37" s="68" t="s">
        <v>607</v>
      </c>
      <c r="R37" s="68" t="s">
        <v>607</v>
      </c>
      <c r="S37" s="68" t="s">
        <v>607</v>
      </c>
      <c r="T37" s="68" t="s">
        <v>607</v>
      </c>
      <c r="U37" s="69" t="s">
        <v>607</v>
      </c>
      <c r="V37" s="67" t="s">
        <v>607</v>
      </c>
      <c r="W37" s="68" t="s">
        <v>607</v>
      </c>
      <c r="X37" s="68" t="s">
        <v>607</v>
      </c>
      <c r="Y37" s="68" t="s">
        <v>607</v>
      </c>
      <c r="Z37" s="68" t="s">
        <v>607</v>
      </c>
      <c r="AA37" s="69" t="s">
        <v>607</v>
      </c>
      <c r="AB37" s="60" t="s">
        <v>607</v>
      </c>
      <c r="AC37" s="61" t="s">
        <v>607</v>
      </c>
      <c r="AD37" s="61" t="s">
        <v>607</v>
      </c>
      <c r="AE37" s="61" t="s">
        <v>607</v>
      </c>
      <c r="AF37" s="61" t="s">
        <v>607</v>
      </c>
      <c r="AG37" s="62" t="s">
        <v>607</v>
      </c>
      <c r="AH37" s="63" t="s">
        <v>607</v>
      </c>
      <c r="AI37" s="64" t="s">
        <v>607</v>
      </c>
      <c r="AJ37" s="64" t="s">
        <v>607</v>
      </c>
      <c r="AK37" s="64" t="s">
        <v>607</v>
      </c>
      <c r="AL37" s="64" t="s">
        <v>607</v>
      </c>
      <c r="AN37" s="434"/>
      <c r="AO37" s="435"/>
      <c r="AP37" s="435"/>
      <c r="AQ37" s="435"/>
      <c r="AR37" s="435"/>
      <c r="AS37" s="436"/>
      <c r="AT37" s="36"/>
      <c r="AU37" s="36"/>
    </row>
    <row r="38" spans="2:47" ht="15.6">
      <c r="B38" s="451"/>
      <c r="C38" s="451"/>
      <c r="D38" s="452"/>
      <c r="E38" s="419" t="s">
        <v>613</v>
      </c>
      <c r="F38" s="420"/>
      <c r="G38" s="420"/>
      <c r="H38" s="420"/>
      <c r="I38" s="420"/>
      <c r="J38" s="73" t="s">
        <v>607</v>
      </c>
      <c r="K38" s="74" t="s">
        <v>607</v>
      </c>
      <c r="L38" s="74" t="s">
        <v>607</v>
      </c>
      <c r="M38" s="74" t="s">
        <v>607</v>
      </c>
      <c r="N38" s="74" t="s">
        <v>607</v>
      </c>
      <c r="O38" s="75" t="s">
        <v>607</v>
      </c>
      <c r="P38" s="197" t="s">
        <v>607</v>
      </c>
      <c r="Q38" s="198" t="s">
        <v>607</v>
      </c>
      <c r="R38" s="198" t="s">
        <v>607</v>
      </c>
      <c r="S38" s="198" t="s">
        <v>607</v>
      </c>
      <c r="T38" s="198" t="s">
        <v>607</v>
      </c>
      <c r="U38" s="199" t="s">
        <v>607</v>
      </c>
      <c r="V38" s="197"/>
      <c r="W38" s="198"/>
      <c r="X38" s="65" t="s">
        <v>607</v>
      </c>
      <c r="Y38" s="65" t="s">
        <v>607</v>
      </c>
      <c r="Z38" s="65" t="s">
        <v>607</v>
      </c>
      <c r="AA38" s="66" t="s">
        <v>607</v>
      </c>
      <c r="AB38" s="50" t="s">
        <v>607</v>
      </c>
      <c r="AC38" s="51" t="s">
        <v>607</v>
      </c>
      <c r="AD38" s="51" t="s">
        <v>607</v>
      </c>
      <c r="AE38" s="51" t="s">
        <v>607</v>
      </c>
      <c r="AF38" s="51" t="s">
        <v>607</v>
      </c>
      <c r="AG38" s="52" t="s">
        <v>607</v>
      </c>
      <c r="AH38" s="53" t="s">
        <v>607</v>
      </c>
      <c r="AI38" s="54" t="s">
        <v>607</v>
      </c>
      <c r="AJ38" s="54" t="s">
        <v>607</v>
      </c>
      <c r="AK38" s="54" t="s">
        <v>607</v>
      </c>
      <c r="AL38" s="54" t="s">
        <v>607</v>
      </c>
      <c r="AN38" s="438" t="s">
        <v>490</v>
      </c>
      <c r="AO38" s="439"/>
      <c r="AP38" s="439"/>
      <c r="AQ38" s="439"/>
      <c r="AR38" s="439"/>
      <c r="AS38" s="439"/>
      <c r="AT38" s="437" t="s">
        <v>614</v>
      </c>
      <c r="AU38" s="446"/>
    </row>
    <row r="39" spans="2:47" ht="15.6">
      <c r="B39" s="451"/>
      <c r="C39" s="451"/>
      <c r="D39" s="452"/>
      <c r="E39" s="422"/>
      <c r="F39" s="423"/>
      <c r="G39" s="423"/>
      <c r="H39" s="423"/>
      <c r="I39" s="423"/>
      <c r="J39" s="76" t="s">
        <v>607</v>
      </c>
      <c r="K39" s="77" t="s">
        <v>607</v>
      </c>
      <c r="L39" s="77" t="s">
        <v>607</v>
      </c>
      <c r="M39" s="77" t="s">
        <v>607</v>
      </c>
      <c r="N39" s="77" t="s">
        <v>607</v>
      </c>
      <c r="O39" s="78" t="s">
        <v>607</v>
      </c>
      <c r="P39" s="200" t="s">
        <v>607</v>
      </c>
      <c r="Q39" s="201" t="s">
        <v>607</v>
      </c>
      <c r="R39" s="201" t="s">
        <v>607</v>
      </c>
      <c r="S39" s="201" t="s">
        <v>607</v>
      </c>
      <c r="T39" s="201" t="s">
        <v>607</v>
      </c>
      <c r="U39" s="202" t="s">
        <v>607</v>
      </c>
      <c r="V39" s="200" t="s">
        <v>607</v>
      </c>
      <c r="W39" s="201" t="s">
        <v>607</v>
      </c>
      <c r="X39" s="68" t="s">
        <v>607</v>
      </c>
      <c r="Y39" s="68" t="s">
        <v>607</v>
      </c>
      <c r="Z39" s="68" t="s">
        <v>607</v>
      </c>
      <c r="AA39" s="69" t="s">
        <v>607</v>
      </c>
      <c r="AB39" s="55" t="s">
        <v>607</v>
      </c>
      <c r="AC39" s="56" t="s">
        <v>607</v>
      </c>
      <c r="AD39" s="56" t="s">
        <v>607</v>
      </c>
      <c r="AE39" s="56" t="s">
        <v>607</v>
      </c>
      <c r="AF39" s="56" t="s">
        <v>607</v>
      </c>
      <c r="AG39" s="57" t="s">
        <v>607</v>
      </c>
      <c r="AH39" s="58" t="s">
        <v>607</v>
      </c>
      <c r="AI39" s="59" t="s">
        <v>607</v>
      </c>
      <c r="AJ39" s="59" t="s">
        <v>607</v>
      </c>
      <c r="AK39" s="59" t="s">
        <v>607</v>
      </c>
      <c r="AL39" s="59" t="s">
        <v>607</v>
      </c>
      <c r="AN39" s="440"/>
      <c r="AO39" s="441"/>
      <c r="AP39" s="441"/>
      <c r="AQ39" s="441"/>
      <c r="AR39" s="441"/>
      <c r="AS39" s="441"/>
      <c r="AT39" s="446"/>
      <c r="AU39" s="446"/>
    </row>
    <row r="40" spans="2:47" ht="15.6">
      <c r="B40" s="451"/>
      <c r="C40" s="451"/>
      <c r="D40" s="452"/>
      <c r="E40" s="425"/>
      <c r="F40" s="423"/>
      <c r="G40" s="423"/>
      <c r="H40" s="423"/>
      <c r="I40" s="423"/>
      <c r="J40" s="76" t="s">
        <v>607</v>
      </c>
      <c r="K40" s="77" t="s">
        <v>607</v>
      </c>
      <c r="L40" s="77" t="s">
        <v>607</v>
      </c>
      <c r="M40" s="77" t="s">
        <v>607</v>
      </c>
      <c r="N40" s="77" t="s">
        <v>607</v>
      </c>
      <c r="O40" s="78" t="s">
        <v>607</v>
      </c>
      <c r="P40" s="200" t="s">
        <v>607</v>
      </c>
      <c r="Q40" s="201" t="s">
        <v>607</v>
      </c>
      <c r="R40" s="201" t="s">
        <v>607</v>
      </c>
      <c r="S40" s="201" t="s">
        <v>607</v>
      </c>
      <c r="T40" s="201" t="s">
        <v>607</v>
      </c>
      <c r="U40" s="202" t="s">
        <v>607</v>
      </c>
      <c r="V40" s="200" t="s">
        <v>607</v>
      </c>
      <c r="W40" s="201" t="s">
        <v>607</v>
      </c>
      <c r="X40" s="68" t="s">
        <v>607</v>
      </c>
      <c r="Y40" s="68" t="s">
        <v>607</v>
      </c>
      <c r="Z40" s="68" t="s">
        <v>607</v>
      </c>
      <c r="AA40" s="69" t="s">
        <v>607</v>
      </c>
      <c r="AB40" s="55" t="s">
        <v>607</v>
      </c>
      <c r="AC40" s="56" t="s">
        <v>607</v>
      </c>
      <c r="AD40" s="56" t="s">
        <v>607</v>
      </c>
      <c r="AE40" s="56" t="s">
        <v>607</v>
      </c>
      <c r="AF40" s="56" t="s">
        <v>607</v>
      </c>
      <c r="AG40" s="57" t="s">
        <v>607</v>
      </c>
      <c r="AH40" s="58" t="s">
        <v>607</v>
      </c>
      <c r="AI40" s="59" t="s">
        <v>607</v>
      </c>
      <c r="AJ40" s="59" t="s">
        <v>607</v>
      </c>
      <c r="AK40" s="59" t="s">
        <v>607</v>
      </c>
      <c r="AL40" s="59" t="s">
        <v>607</v>
      </c>
      <c r="AN40" s="440"/>
      <c r="AO40" s="441"/>
      <c r="AP40" s="441"/>
      <c r="AQ40" s="441"/>
      <c r="AR40" s="441"/>
      <c r="AS40" s="441"/>
      <c r="AT40" s="446"/>
      <c r="AU40" s="446"/>
    </row>
    <row r="41" spans="2:47" ht="15.6">
      <c r="B41" s="451"/>
      <c r="C41" s="451"/>
      <c r="D41" s="452"/>
      <c r="E41" s="425"/>
      <c r="F41" s="423"/>
      <c r="G41" s="423"/>
      <c r="H41" s="423"/>
      <c r="I41" s="423"/>
      <c r="J41" s="76" t="s">
        <v>607</v>
      </c>
      <c r="K41" s="77" t="s">
        <v>607</v>
      </c>
      <c r="L41" s="77" t="s">
        <v>607</v>
      </c>
      <c r="M41" s="77" t="s">
        <v>607</v>
      </c>
      <c r="N41" s="77" t="s">
        <v>607</v>
      </c>
      <c r="O41" s="78" t="s">
        <v>607</v>
      </c>
      <c r="P41" s="200" t="s">
        <v>607</v>
      </c>
      <c r="Q41" s="201" t="s">
        <v>607</v>
      </c>
      <c r="R41" s="201" t="s">
        <v>607</v>
      </c>
      <c r="S41" s="201" t="s">
        <v>607</v>
      </c>
      <c r="T41" s="201" t="s">
        <v>607</v>
      </c>
      <c r="U41" s="202" t="s">
        <v>607</v>
      </c>
      <c r="V41" s="200" t="s">
        <v>607</v>
      </c>
      <c r="W41" s="201" t="s">
        <v>607</v>
      </c>
      <c r="X41" s="68" t="s">
        <v>607</v>
      </c>
      <c r="Y41" s="68" t="s">
        <v>607</v>
      </c>
      <c r="Z41" s="68" t="s">
        <v>607</v>
      </c>
      <c r="AA41" s="69" t="s">
        <v>607</v>
      </c>
      <c r="AB41" s="55" t="s">
        <v>607</v>
      </c>
      <c r="AC41" s="56" t="s">
        <v>607</v>
      </c>
      <c r="AD41" s="56" t="s">
        <v>607</v>
      </c>
      <c r="AE41" s="56" t="s">
        <v>607</v>
      </c>
      <c r="AF41" s="56" t="s">
        <v>607</v>
      </c>
      <c r="AG41" s="57" t="s">
        <v>607</v>
      </c>
      <c r="AH41" s="58" t="s">
        <v>607</v>
      </c>
      <c r="AI41" s="59" t="s">
        <v>607</v>
      </c>
      <c r="AJ41" s="59" t="s">
        <v>607</v>
      </c>
      <c r="AK41" s="59" t="s">
        <v>607</v>
      </c>
      <c r="AL41" s="59" t="s">
        <v>607</v>
      </c>
      <c r="AN41" s="440"/>
      <c r="AO41" s="441"/>
      <c r="AP41" s="441"/>
      <c r="AQ41" s="441"/>
      <c r="AR41" s="441"/>
      <c r="AS41" s="441"/>
      <c r="AT41" s="446"/>
      <c r="AU41" s="446"/>
    </row>
    <row r="42" spans="2:47" ht="15.6">
      <c r="B42" s="451"/>
      <c r="C42" s="451"/>
      <c r="D42" s="452"/>
      <c r="E42" s="425"/>
      <c r="F42" s="423"/>
      <c r="G42" s="423"/>
      <c r="H42" s="423"/>
      <c r="I42" s="423"/>
      <c r="J42" s="76" t="s">
        <v>607</v>
      </c>
      <c r="K42" s="77" t="s">
        <v>607</v>
      </c>
      <c r="L42" s="77" t="s">
        <v>607</v>
      </c>
      <c r="M42" s="77" t="s">
        <v>607</v>
      </c>
      <c r="N42" s="77" t="s">
        <v>607</v>
      </c>
      <c r="O42" s="78" t="s">
        <v>607</v>
      </c>
      <c r="P42" s="200" t="s">
        <v>607</v>
      </c>
      <c r="Q42" s="201" t="s">
        <v>607</v>
      </c>
      <c r="R42" s="201" t="s">
        <v>607</v>
      </c>
      <c r="S42" s="201" t="s">
        <v>607</v>
      </c>
      <c r="T42" s="201" t="s">
        <v>607</v>
      </c>
      <c r="U42" s="202" t="s">
        <v>607</v>
      </c>
      <c r="V42" s="200" t="s">
        <v>607</v>
      </c>
      <c r="W42" s="201" t="s">
        <v>607</v>
      </c>
      <c r="X42" s="68" t="s">
        <v>607</v>
      </c>
      <c r="Y42" s="68" t="s">
        <v>607</v>
      </c>
      <c r="Z42" s="68" t="s">
        <v>607</v>
      </c>
      <c r="AA42" s="69" t="s">
        <v>607</v>
      </c>
      <c r="AB42" s="55" t="s">
        <v>607</v>
      </c>
      <c r="AC42" s="56" t="s">
        <v>607</v>
      </c>
      <c r="AD42" s="56" t="s">
        <v>607</v>
      </c>
      <c r="AE42" s="56" t="s">
        <v>607</v>
      </c>
      <c r="AF42" s="56" t="s">
        <v>607</v>
      </c>
      <c r="AG42" s="57" t="s">
        <v>607</v>
      </c>
      <c r="AH42" s="58" t="s">
        <v>607</v>
      </c>
      <c r="AI42" s="59" t="s">
        <v>607</v>
      </c>
      <c r="AJ42" s="59" t="s">
        <v>607</v>
      </c>
      <c r="AK42" s="59" t="s">
        <v>607</v>
      </c>
      <c r="AL42" s="59" t="s">
        <v>607</v>
      </c>
      <c r="AN42" s="440"/>
      <c r="AO42" s="441"/>
      <c r="AP42" s="441"/>
      <c r="AQ42" s="441"/>
      <c r="AR42" s="441"/>
      <c r="AS42" s="441"/>
      <c r="AT42" s="446"/>
      <c r="AU42" s="446"/>
    </row>
    <row r="43" spans="2:47" ht="15.6">
      <c r="B43" s="451"/>
      <c r="C43" s="451"/>
      <c r="D43" s="452"/>
      <c r="E43" s="425"/>
      <c r="F43" s="423"/>
      <c r="G43" s="423"/>
      <c r="H43" s="423"/>
      <c r="I43" s="423"/>
      <c r="J43" s="76" t="s">
        <v>607</v>
      </c>
      <c r="K43" s="77" t="s">
        <v>607</v>
      </c>
      <c r="L43" s="77" t="s">
        <v>607</v>
      </c>
      <c r="M43" s="77" t="s">
        <v>607</v>
      </c>
      <c r="N43" s="77" t="s">
        <v>607</v>
      </c>
      <c r="O43" s="78" t="s">
        <v>607</v>
      </c>
      <c r="P43" s="200" t="s">
        <v>607</v>
      </c>
      <c r="Q43" s="201" t="s">
        <v>607</v>
      </c>
      <c r="R43" s="201" t="s">
        <v>607</v>
      </c>
      <c r="S43" s="201" t="s">
        <v>607</v>
      </c>
      <c r="T43" s="201" t="s">
        <v>607</v>
      </c>
      <c r="U43" s="202" t="s">
        <v>607</v>
      </c>
      <c r="V43" s="200" t="s">
        <v>607</v>
      </c>
      <c r="W43" s="201" t="s">
        <v>607</v>
      </c>
      <c r="X43" s="68" t="s">
        <v>607</v>
      </c>
      <c r="Y43" s="68" t="s">
        <v>607</v>
      </c>
      <c r="Z43" s="68" t="s">
        <v>607</v>
      </c>
      <c r="AA43" s="69" t="s">
        <v>607</v>
      </c>
      <c r="AB43" s="55" t="s">
        <v>607</v>
      </c>
      <c r="AC43" s="56" t="s">
        <v>607</v>
      </c>
      <c r="AD43" s="56" t="s">
        <v>607</v>
      </c>
      <c r="AE43" s="56" t="s">
        <v>607</v>
      </c>
      <c r="AF43" s="56" t="s">
        <v>607</v>
      </c>
      <c r="AG43" s="57" t="s">
        <v>607</v>
      </c>
      <c r="AH43" s="58" t="s">
        <v>607</v>
      </c>
      <c r="AI43" s="59" t="s">
        <v>607</v>
      </c>
      <c r="AJ43" s="59" t="s">
        <v>607</v>
      </c>
      <c r="AK43" s="59" t="s">
        <v>607</v>
      </c>
      <c r="AL43" s="59" t="s">
        <v>607</v>
      </c>
      <c r="AN43" s="440"/>
      <c r="AO43" s="441"/>
      <c r="AP43" s="441"/>
      <c r="AQ43" s="441"/>
      <c r="AR43" s="441"/>
      <c r="AS43" s="441"/>
      <c r="AT43" s="446"/>
      <c r="AU43" s="446"/>
    </row>
    <row r="44" spans="2:47" ht="15.6">
      <c r="B44" s="451"/>
      <c r="C44" s="451"/>
      <c r="D44" s="452"/>
      <c r="E44" s="425"/>
      <c r="F44" s="423"/>
      <c r="G44" s="423"/>
      <c r="H44" s="423"/>
      <c r="I44" s="423"/>
      <c r="J44" s="76" t="s">
        <v>607</v>
      </c>
      <c r="K44" s="77" t="s">
        <v>607</v>
      </c>
      <c r="L44" s="77" t="s">
        <v>607</v>
      </c>
      <c r="M44" s="77" t="s">
        <v>607</v>
      </c>
      <c r="N44" s="77" t="s">
        <v>607</v>
      </c>
      <c r="O44" s="78" t="s">
        <v>607</v>
      </c>
      <c r="P44" s="200" t="s">
        <v>607</v>
      </c>
      <c r="Q44" s="201" t="s">
        <v>607</v>
      </c>
      <c r="R44" s="201" t="s">
        <v>607</v>
      </c>
      <c r="S44" s="201" t="s">
        <v>607</v>
      </c>
      <c r="T44" s="201" t="s">
        <v>607</v>
      </c>
      <c r="U44" s="202" t="s">
        <v>607</v>
      </c>
      <c r="V44" s="200" t="s">
        <v>607</v>
      </c>
      <c r="W44" s="201" t="s">
        <v>607</v>
      </c>
      <c r="X44" s="68" t="s">
        <v>607</v>
      </c>
      <c r="Y44" s="68" t="s">
        <v>607</v>
      </c>
      <c r="Z44" s="68" t="s">
        <v>607</v>
      </c>
      <c r="AA44" s="69" t="s">
        <v>607</v>
      </c>
      <c r="AB44" s="55" t="s">
        <v>607</v>
      </c>
      <c r="AC44" s="56" t="s">
        <v>607</v>
      </c>
      <c r="AD44" s="56" t="s">
        <v>607</v>
      </c>
      <c r="AE44" s="56" t="s">
        <v>607</v>
      </c>
      <c r="AF44" s="56" t="s">
        <v>607</v>
      </c>
      <c r="AG44" s="57" t="s">
        <v>607</v>
      </c>
      <c r="AH44" s="58" t="s">
        <v>607</v>
      </c>
      <c r="AI44" s="59" t="s">
        <v>607</v>
      </c>
      <c r="AJ44" s="59" t="s">
        <v>607</v>
      </c>
      <c r="AK44" s="59" t="s">
        <v>607</v>
      </c>
      <c r="AL44" s="59" t="s">
        <v>607</v>
      </c>
      <c r="AN44" s="440"/>
      <c r="AO44" s="441"/>
      <c r="AP44" s="441"/>
      <c r="AQ44" s="441"/>
      <c r="AR44" s="441"/>
      <c r="AS44" s="441"/>
      <c r="AT44" s="446"/>
      <c r="AU44" s="446"/>
    </row>
    <row r="45" spans="2:47" ht="3" customHeight="1" thickBot="1">
      <c r="B45" s="451"/>
      <c r="C45" s="451"/>
      <c r="D45" s="452"/>
      <c r="E45" s="425"/>
      <c r="F45" s="423"/>
      <c r="G45" s="423"/>
      <c r="H45" s="423"/>
      <c r="I45" s="423"/>
      <c r="J45" s="76" t="s">
        <v>607</v>
      </c>
      <c r="K45" s="77" t="s">
        <v>607</v>
      </c>
      <c r="L45" s="77" t="s">
        <v>607</v>
      </c>
      <c r="M45" s="77" t="s">
        <v>607</v>
      </c>
      <c r="N45" s="77" t="s">
        <v>607</v>
      </c>
      <c r="O45" s="78" t="s">
        <v>607</v>
      </c>
      <c r="P45" s="200" t="s">
        <v>607</v>
      </c>
      <c r="Q45" s="201" t="s">
        <v>607</v>
      </c>
      <c r="R45" s="201" t="s">
        <v>607</v>
      </c>
      <c r="S45" s="201" t="s">
        <v>607</v>
      </c>
      <c r="T45" s="201" t="s">
        <v>607</v>
      </c>
      <c r="U45" s="202" t="s">
        <v>607</v>
      </c>
      <c r="V45" s="200" t="s">
        <v>607</v>
      </c>
      <c r="W45" s="201" t="s">
        <v>607</v>
      </c>
      <c r="X45" s="68" t="s">
        <v>607</v>
      </c>
      <c r="Y45" s="68" t="s">
        <v>607</v>
      </c>
      <c r="Z45" s="68" t="s">
        <v>607</v>
      </c>
      <c r="AA45" s="69" t="s">
        <v>607</v>
      </c>
      <c r="AB45" s="55" t="s">
        <v>607</v>
      </c>
      <c r="AC45" s="56" t="s">
        <v>607</v>
      </c>
      <c r="AD45" s="56" t="s">
        <v>607</v>
      </c>
      <c r="AE45" s="56" t="s">
        <v>607</v>
      </c>
      <c r="AF45" s="56" t="s">
        <v>607</v>
      </c>
      <c r="AG45" s="57" t="s">
        <v>607</v>
      </c>
      <c r="AH45" s="58" t="s">
        <v>607</v>
      </c>
      <c r="AI45" s="59" t="s">
        <v>607</v>
      </c>
      <c r="AJ45" s="59" t="s">
        <v>607</v>
      </c>
      <c r="AK45" s="59" t="s">
        <v>607</v>
      </c>
      <c r="AL45" s="59" t="s">
        <v>607</v>
      </c>
      <c r="AN45" s="440"/>
      <c r="AO45" s="441"/>
      <c r="AP45" s="441"/>
      <c r="AQ45" s="441"/>
      <c r="AR45" s="441"/>
      <c r="AS45" s="442"/>
      <c r="AT45" s="36"/>
      <c r="AU45" s="36"/>
    </row>
    <row r="46" spans="2:47" ht="16.149999999999999" hidden="1" thickBot="1">
      <c r="B46" s="451"/>
      <c r="C46" s="451"/>
      <c r="D46" s="452"/>
      <c r="E46" s="425"/>
      <c r="F46" s="423"/>
      <c r="G46" s="423"/>
      <c r="H46" s="423"/>
      <c r="I46" s="423"/>
      <c r="J46" s="76" t="s">
        <v>607</v>
      </c>
      <c r="K46" s="77" t="s">
        <v>607</v>
      </c>
      <c r="L46" s="77" t="s">
        <v>607</v>
      </c>
      <c r="M46" s="77" t="s">
        <v>607</v>
      </c>
      <c r="N46" s="77" t="s">
        <v>607</v>
      </c>
      <c r="O46" s="78" t="s">
        <v>607</v>
      </c>
      <c r="P46" s="67" t="s">
        <v>607</v>
      </c>
      <c r="Q46" s="68" t="s">
        <v>607</v>
      </c>
      <c r="R46" s="68" t="s">
        <v>607</v>
      </c>
      <c r="S46" s="68" t="s">
        <v>607</v>
      </c>
      <c r="T46" s="68" t="s">
        <v>607</v>
      </c>
      <c r="U46" s="69" t="s">
        <v>607</v>
      </c>
      <c r="V46" s="67" t="s">
        <v>607</v>
      </c>
      <c r="W46" s="68" t="s">
        <v>607</v>
      </c>
      <c r="X46" s="68" t="s">
        <v>607</v>
      </c>
      <c r="Y46" s="68" t="s">
        <v>607</v>
      </c>
      <c r="Z46" s="68" t="s">
        <v>607</v>
      </c>
      <c r="AA46" s="69" t="s">
        <v>607</v>
      </c>
      <c r="AB46" s="55" t="s">
        <v>607</v>
      </c>
      <c r="AC46" s="56" t="s">
        <v>607</v>
      </c>
      <c r="AD46" s="56" t="s">
        <v>607</v>
      </c>
      <c r="AE46" s="56" t="s">
        <v>607</v>
      </c>
      <c r="AF46" s="56" t="s">
        <v>607</v>
      </c>
      <c r="AG46" s="57" t="s">
        <v>607</v>
      </c>
      <c r="AH46" s="58" t="s">
        <v>607</v>
      </c>
      <c r="AI46" s="59" t="s">
        <v>607</v>
      </c>
      <c r="AJ46" s="59" t="s">
        <v>607</v>
      </c>
      <c r="AK46" s="59" t="s">
        <v>607</v>
      </c>
      <c r="AL46" s="59" t="s">
        <v>607</v>
      </c>
      <c r="AN46" s="440"/>
      <c r="AO46" s="441"/>
      <c r="AP46" s="441"/>
      <c r="AQ46" s="441"/>
      <c r="AR46" s="441"/>
      <c r="AS46" s="442"/>
    </row>
    <row r="47" spans="2:47" ht="16.149999999999999" hidden="1" thickBot="1">
      <c r="B47" s="451"/>
      <c r="C47" s="451"/>
      <c r="D47" s="452"/>
      <c r="E47" s="426"/>
      <c r="F47" s="427"/>
      <c r="G47" s="427"/>
      <c r="H47" s="427"/>
      <c r="I47" s="427"/>
      <c r="J47" s="79" t="s">
        <v>607</v>
      </c>
      <c r="K47" s="80" t="s">
        <v>607</v>
      </c>
      <c r="L47" s="80" t="s">
        <v>607</v>
      </c>
      <c r="M47" s="80" t="s">
        <v>607</v>
      </c>
      <c r="N47" s="80" t="s">
        <v>607</v>
      </c>
      <c r="O47" s="81" t="s">
        <v>607</v>
      </c>
      <c r="P47" s="67" t="s">
        <v>607</v>
      </c>
      <c r="Q47" s="68" t="s">
        <v>607</v>
      </c>
      <c r="R47" s="68" t="s">
        <v>607</v>
      </c>
      <c r="S47" s="68" t="s">
        <v>607</v>
      </c>
      <c r="T47" s="68" t="s">
        <v>607</v>
      </c>
      <c r="U47" s="69" t="s">
        <v>607</v>
      </c>
      <c r="V47" s="70" t="s">
        <v>607</v>
      </c>
      <c r="W47" s="71" t="s">
        <v>607</v>
      </c>
      <c r="X47" s="71" t="s">
        <v>607</v>
      </c>
      <c r="Y47" s="71" t="s">
        <v>607</v>
      </c>
      <c r="Z47" s="71" t="s">
        <v>607</v>
      </c>
      <c r="AA47" s="72" t="s">
        <v>607</v>
      </c>
      <c r="AB47" s="60" t="s">
        <v>607</v>
      </c>
      <c r="AC47" s="61" t="s">
        <v>607</v>
      </c>
      <c r="AD47" s="61" t="s">
        <v>607</v>
      </c>
      <c r="AE47" s="61" t="s">
        <v>607</v>
      </c>
      <c r="AF47" s="61" t="s">
        <v>607</v>
      </c>
      <c r="AG47" s="62" t="s">
        <v>607</v>
      </c>
      <c r="AH47" s="63" t="s">
        <v>607</v>
      </c>
      <c r="AI47" s="64" t="s">
        <v>607</v>
      </c>
      <c r="AJ47" s="64" t="s">
        <v>607</v>
      </c>
      <c r="AK47" s="64" t="s">
        <v>607</v>
      </c>
      <c r="AL47" s="64" t="s">
        <v>607</v>
      </c>
      <c r="AN47" s="443"/>
      <c r="AO47" s="444"/>
      <c r="AP47" s="444"/>
      <c r="AQ47" s="444"/>
      <c r="AR47" s="444"/>
      <c r="AS47" s="445"/>
    </row>
    <row r="48" spans="2:47" ht="23.45">
      <c r="B48" s="451"/>
      <c r="C48" s="451"/>
      <c r="D48" s="452"/>
      <c r="E48" s="419" t="s">
        <v>615</v>
      </c>
      <c r="F48" s="420"/>
      <c r="G48" s="420"/>
      <c r="H48" s="420"/>
      <c r="I48" s="421"/>
      <c r="J48" s="73" t="s">
        <v>607</v>
      </c>
      <c r="K48" s="74" t="s">
        <v>607</v>
      </c>
      <c r="L48" s="74" t="s">
        <v>607</v>
      </c>
      <c r="M48" s="74" t="s">
        <v>607</v>
      </c>
      <c r="N48" s="74" t="s">
        <v>607</v>
      </c>
      <c r="O48" s="75" t="s">
        <v>607</v>
      </c>
      <c r="P48" s="73" t="s">
        <v>607</v>
      </c>
      <c r="Q48" s="74" t="s">
        <v>607</v>
      </c>
      <c r="R48" s="74" t="s">
        <v>607</v>
      </c>
      <c r="S48" s="74" t="s">
        <v>607</v>
      </c>
      <c r="T48" s="74" t="s">
        <v>607</v>
      </c>
      <c r="U48" s="75" t="s">
        <v>607</v>
      </c>
      <c r="V48" s="197" t="s">
        <v>607</v>
      </c>
      <c r="W48" s="206" t="s">
        <v>607</v>
      </c>
      <c r="X48" s="65" t="s">
        <v>607</v>
      </c>
      <c r="Y48" s="65" t="s">
        <v>607</v>
      </c>
      <c r="Z48" s="65" t="s">
        <v>607</v>
      </c>
      <c r="AA48" s="66" t="s">
        <v>607</v>
      </c>
      <c r="AB48" s="50" t="s">
        <v>607</v>
      </c>
      <c r="AC48" s="51" t="s">
        <v>607</v>
      </c>
      <c r="AD48" s="51" t="s">
        <v>607</v>
      </c>
      <c r="AE48" s="51" t="s">
        <v>607</v>
      </c>
      <c r="AF48" s="51" t="s">
        <v>607</v>
      </c>
      <c r="AG48" s="52" t="s">
        <v>607</v>
      </c>
      <c r="AH48" s="53" t="s">
        <v>607</v>
      </c>
      <c r="AI48" s="54" t="s">
        <v>607</v>
      </c>
      <c r="AJ48" s="54" t="s">
        <v>607</v>
      </c>
      <c r="AK48" s="54" t="s">
        <v>607</v>
      </c>
      <c r="AL48" s="54" t="s">
        <v>607</v>
      </c>
    </row>
    <row r="49" spans="2:38" ht="15.6">
      <c r="B49" s="451"/>
      <c r="C49" s="451"/>
      <c r="D49" s="452"/>
      <c r="E49" s="422"/>
      <c r="F49" s="423"/>
      <c r="G49" s="423"/>
      <c r="H49" s="423"/>
      <c r="I49" s="424"/>
      <c r="J49" s="76" t="s">
        <v>607</v>
      </c>
      <c r="K49" s="77" t="s">
        <v>607</v>
      </c>
      <c r="L49" s="77" t="s">
        <v>607</v>
      </c>
      <c r="M49" s="77" t="s">
        <v>607</v>
      </c>
      <c r="N49" s="77" t="s">
        <v>607</v>
      </c>
      <c r="O49" s="78" t="s">
        <v>607</v>
      </c>
      <c r="P49" s="76" t="s">
        <v>607</v>
      </c>
      <c r="Q49" s="77" t="s">
        <v>607</v>
      </c>
      <c r="R49" s="77" t="s">
        <v>607</v>
      </c>
      <c r="S49" s="77" t="s">
        <v>607</v>
      </c>
      <c r="T49" s="77" t="s">
        <v>607</v>
      </c>
      <c r="U49" s="78" t="s">
        <v>607</v>
      </c>
      <c r="V49" s="200" t="s">
        <v>607</v>
      </c>
      <c r="W49" s="201" t="s">
        <v>607</v>
      </c>
      <c r="X49" s="68" t="s">
        <v>607</v>
      </c>
      <c r="Y49" s="68" t="s">
        <v>607</v>
      </c>
      <c r="Z49" s="68" t="s">
        <v>607</v>
      </c>
      <c r="AA49" s="69" t="s">
        <v>607</v>
      </c>
      <c r="AB49" s="55" t="s">
        <v>607</v>
      </c>
      <c r="AC49" s="56" t="s">
        <v>607</v>
      </c>
      <c r="AD49" s="56" t="s">
        <v>607</v>
      </c>
      <c r="AE49" s="56" t="s">
        <v>607</v>
      </c>
      <c r="AF49" s="56" t="s">
        <v>607</v>
      </c>
      <c r="AG49" s="57" t="s">
        <v>607</v>
      </c>
      <c r="AH49" s="58" t="s">
        <v>607</v>
      </c>
      <c r="AI49" s="59" t="s">
        <v>607</v>
      </c>
      <c r="AJ49" s="59" t="s">
        <v>607</v>
      </c>
      <c r="AK49" s="59" t="s">
        <v>607</v>
      </c>
      <c r="AL49" s="59" t="s">
        <v>607</v>
      </c>
    </row>
    <row r="50" spans="2:38" ht="15.6">
      <c r="B50" s="451"/>
      <c r="C50" s="451"/>
      <c r="D50" s="452"/>
      <c r="E50" s="422"/>
      <c r="F50" s="423"/>
      <c r="G50" s="423"/>
      <c r="H50" s="423"/>
      <c r="I50" s="424"/>
      <c r="J50" s="76" t="s">
        <v>607</v>
      </c>
      <c r="K50" s="77" t="s">
        <v>607</v>
      </c>
      <c r="L50" s="77" t="s">
        <v>607</v>
      </c>
      <c r="M50" s="77" t="s">
        <v>607</v>
      </c>
      <c r="N50" s="77" t="s">
        <v>607</v>
      </c>
      <c r="O50" s="78" t="s">
        <v>607</v>
      </c>
      <c r="P50" s="76" t="s">
        <v>607</v>
      </c>
      <c r="Q50" s="77" t="s">
        <v>607</v>
      </c>
      <c r="R50" s="77" t="s">
        <v>607</v>
      </c>
      <c r="S50" s="77" t="s">
        <v>607</v>
      </c>
      <c r="T50" s="77" t="s">
        <v>607</v>
      </c>
      <c r="U50" s="78" t="s">
        <v>607</v>
      </c>
      <c r="V50" s="200" t="s">
        <v>607</v>
      </c>
      <c r="W50" s="201" t="s">
        <v>607</v>
      </c>
      <c r="X50" s="68" t="s">
        <v>607</v>
      </c>
      <c r="Y50" s="68" t="s">
        <v>607</v>
      </c>
      <c r="Z50" s="68" t="s">
        <v>607</v>
      </c>
      <c r="AA50" s="69" t="s">
        <v>607</v>
      </c>
      <c r="AB50" s="55" t="s">
        <v>607</v>
      </c>
      <c r="AC50" s="56" t="s">
        <v>607</v>
      </c>
      <c r="AD50" s="56" t="s">
        <v>607</v>
      </c>
      <c r="AE50" s="56" t="s">
        <v>607</v>
      </c>
      <c r="AF50" s="56" t="s">
        <v>607</v>
      </c>
      <c r="AG50" s="57" t="s">
        <v>607</v>
      </c>
      <c r="AH50" s="58" t="s">
        <v>607</v>
      </c>
      <c r="AI50" s="59" t="s">
        <v>607</v>
      </c>
      <c r="AJ50" s="59" t="s">
        <v>607</v>
      </c>
      <c r="AK50" s="59" t="s">
        <v>607</v>
      </c>
      <c r="AL50" s="59" t="s">
        <v>607</v>
      </c>
    </row>
    <row r="51" spans="2:38" ht="15.6">
      <c r="B51" s="451"/>
      <c r="C51" s="451"/>
      <c r="D51" s="452"/>
      <c r="E51" s="425"/>
      <c r="F51" s="423"/>
      <c r="G51" s="423"/>
      <c r="H51" s="423"/>
      <c r="I51" s="424"/>
      <c r="J51" s="76" t="s">
        <v>607</v>
      </c>
      <c r="K51" s="77" t="s">
        <v>607</v>
      </c>
      <c r="L51" s="77" t="s">
        <v>607</v>
      </c>
      <c r="M51" s="77" t="s">
        <v>607</v>
      </c>
      <c r="N51" s="77" t="s">
        <v>607</v>
      </c>
      <c r="O51" s="78" t="s">
        <v>607</v>
      </c>
      <c r="P51" s="76" t="s">
        <v>607</v>
      </c>
      <c r="Q51" s="77" t="s">
        <v>607</v>
      </c>
      <c r="R51" s="77" t="s">
        <v>607</v>
      </c>
      <c r="S51" s="77" t="s">
        <v>607</v>
      </c>
      <c r="T51" s="77" t="s">
        <v>607</v>
      </c>
      <c r="U51" s="78" t="s">
        <v>607</v>
      </c>
      <c r="V51" s="200" t="s">
        <v>607</v>
      </c>
      <c r="W51" s="201" t="s">
        <v>607</v>
      </c>
      <c r="X51" s="68" t="s">
        <v>607</v>
      </c>
      <c r="Y51" s="68" t="s">
        <v>607</v>
      </c>
      <c r="Z51" s="68" t="s">
        <v>607</v>
      </c>
      <c r="AA51" s="69" t="s">
        <v>607</v>
      </c>
      <c r="AB51" s="55" t="s">
        <v>607</v>
      </c>
      <c r="AC51" s="56" t="s">
        <v>607</v>
      </c>
      <c r="AD51" s="56" t="s">
        <v>607</v>
      </c>
      <c r="AE51" s="56" t="s">
        <v>607</v>
      </c>
      <c r="AF51" s="56" t="s">
        <v>607</v>
      </c>
      <c r="AG51" s="57" t="s">
        <v>607</v>
      </c>
      <c r="AH51" s="58" t="s">
        <v>607</v>
      </c>
      <c r="AI51" s="59" t="s">
        <v>607</v>
      </c>
      <c r="AJ51" s="59" t="s">
        <v>607</v>
      </c>
      <c r="AK51" s="59" t="s">
        <v>607</v>
      </c>
      <c r="AL51" s="59" t="s">
        <v>607</v>
      </c>
    </row>
    <row r="52" spans="2:38" ht="15.6">
      <c r="B52" s="451"/>
      <c r="C52" s="451"/>
      <c r="D52" s="452"/>
      <c r="E52" s="425"/>
      <c r="F52" s="423"/>
      <c r="G52" s="423"/>
      <c r="H52" s="423"/>
      <c r="I52" s="424"/>
      <c r="J52" s="76" t="s">
        <v>607</v>
      </c>
      <c r="K52" s="77" t="s">
        <v>607</v>
      </c>
      <c r="L52" s="77" t="s">
        <v>607</v>
      </c>
      <c r="M52" s="77" t="s">
        <v>607</v>
      </c>
      <c r="N52" s="77" t="s">
        <v>607</v>
      </c>
      <c r="O52" s="78" t="s">
        <v>607</v>
      </c>
      <c r="P52" s="76" t="s">
        <v>607</v>
      </c>
      <c r="Q52" s="77" t="s">
        <v>607</v>
      </c>
      <c r="R52" s="77" t="s">
        <v>607</v>
      </c>
      <c r="S52" s="77" t="s">
        <v>607</v>
      </c>
      <c r="T52" s="77" t="s">
        <v>607</v>
      </c>
      <c r="U52" s="78" t="s">
        <v>607</v>
      </c>
      <c r="V52" s="200" t="s">
        <v>607</v>
      </c>
      <c r="W52" s="201" t="s">
        <v>607</v>
      </c>
      <c r="X52" s="68" t="s">
        <v>607</v>
      </c>
      <c r="Y52" s="68" t="s">
        <v>607</v>
      </c>
      <c r="Z52" s="68" t="s">
        <v>607</v>
      </c>
      <c r="AA52" s="69" t="s">
        <v>607</v>
      </c>
      <c r="AB52" s="55" t="s">
        <v>607</v>
      </c>
      <c r="AC52" s="56" t="s">
        <v>607</v>
      </c>
      <c r="AD52" s="56" t="s">
        <v>607</v>
      </c>
      <c r="AE52" s="56" t="s">
        <v>607</v>
      </c>
      <c r="AF52" s="56" t="s">
        <v>607</v>
      </c>
      <c r="AG52" s="57" t="s">
        <v>607</v>
      </c>
      <c r="AH52" s="58" t="s">
        <v>607</v>
      </c>
      <c r="AI52" s="59" t="s">
        <v>607</v>
      </c>
      <c r="AJ52" s="59" t="s">
        <v>607</v>
      </c>
      <c r="AK52" s="59" t="s">
        <v>607</v>
      </c>
      <c r="AL52" s="59" t="s">
        <v>607</v>
      </c>
    </row>
    <row r="53" spans="2:38" ht="5.25" customHeight="1">
      <c r="B53" s="451"/>
      <c r="C53" s="451"/>
      <c r="D53" s="452"/>
      <c r="E53" s="425"/>
      <c r="F53" s="423"/>
      <c r="G53" s="423"/>
      <c r="H53" s="423"/>
      <c r="I53" s="424"/>
      <c r="J53" s="76" t="s">
        <v>607</v>
      </c>
      <c r="K53" s="77" t="s">
        <v>607</v>
      </c>
      <c r="L53" s="77" t="s">
        <v>607</v>
      </c>
      <c r="M53" s="77" t="s">
        <v>607</v>
      </c>
      <c r="N53" s="77" t="s">
        <v>607</v>
      </c>
      <c r="O53" s="78" t="s">
        <v>607</v>
      </c>
      <c r="P53" s="76" t="s">
        <v>607</v>
      </c>
      <c r="Q53" s="77" t="s">
        <v>607</v>
      </c>
      <c r="R53" s="77" t="s">
        <v>607</v>
      </c>
      <c r="S53" s="77" t="s">
        <v>607</v>
      </c>
      <c r="T53" s="77" t="s">
        <v>607</v>
      </c>
      <c r="U53" s="78" t="s">
        <v>607</v>
      </c>
      <c r="V53" s="200" t="s">
        <v>607</v>
      </c>
      <c r="W53" s="201" t="s">
        <v>607</v>
      </c>
      <c r="X53" s="68" t="s">
        <v>607</v>
      </c>
      <c r="Y53" s="68" t="s">
        <v>607</v>
      </c>
      <c r="Z53" s="68" t="s">
        <v>607</v>
      </c>
      <c r="AA53" s="69" t="s">
        <v>607</v>
      </c>
      <c r="AB53" s="55" t="s">
        <v>607</v>
      </c>
      <c r="AC53" s="56" t="s">
        <v>607</v>
      </c>
      <c r="AD53" s="56" t="s">
        <v>607</v>
      </c>
      <c r="AE53" s="56" t="s">
        <v>607</v>
      </c>
      <c r="AF53" s="56" t="s">
        <v>607</v>
      </c>
      <c r="AG53" s="57" t="s">
        <v>607</v>
      </c>
      <c r="AH53" s="58" t="s">
        <v>607</v>
      </c>
      <c r="AI53" s="59" t="s">
        <v>607</v>
      </c>
      <c r="AJ53" s="59" t="s">
        <v>607</v>
      </c>
      <c r="AK53" s="59" t="s">
        <v>607</v>
      </c>
      <c r="AL53" s="59" t="s">
        <v>607</v>
      </c>
    </row>
    <row r="54" spans="2:38" ht="3" hidden="1" customHeight="1">
      <c r="B54" s="451"/>
      <c r="C54" s="451"/>
      <c r="D54" s="452"/>
      <c r="E54" s="425"/>
      <c r="F54" s="423"/>
      <c r="G54" s="423"/>
      <c r="H54" s="423"/>
      <c r="I54" s="424"/>
      <c r="J54" s="76" t="s">
        <v>607</v>
      </c>
      <c r="K54" s="77" t="s">
        <v>607</v>
      </c>
      <c r="L54" s="77" t="s">
        <v>607</v>
      </c>
      <c r="M54" s="77" t="s">
        <v>607</v>
      </c>
      <c r="N54" s="77" t="s">
        <v>607</v>
      </c>
      <c r="O54" s="78" t="s">
        <v>607</v>
      </c>
      <c r="P54" s="76" t="s">
        <v>607</v>
      </c>
      <c r="Q54" s="77" t="s">
        <v>607</v>
      </c>
      <c r="R54" s="77" t="s">
        <v>607</v>
      </c>
      <c r="S54" s="77" t="s">
        <v>607</v>
      </c>
      <c r="T54" s="77" t="s">
        <v>607</v>
      </c>
      <c r="U54" s="78" t="s">
        <v>607</v>
      </c>
      <c r="V54" s="200" t="s">
        <v>607</v>
      </c>
      <c r="W54" s="201" t="s">
        <v>607</v>
      </c>
      <c r="X54" s="68" t="s">
        <v>607</v>
      </c>
      <c r="Y54" s="68" t="s">
        <v>607</v>
      </c>
      <c r="Z54" s="68" t="s">
        <v>607</v>
      </c>
      <c r="AA54" s="69" t="s">
        <v>607</v>
      </c>
      <c r="AB54" s="55" t="s">
        <v>607</v>
      </c>
      <c r="AC54" s="56" t="s">
        <v>607</v>
      </c>
      <c r="AD54" s="56" t="s">
        <v>607</v>
      </c>
      <c r="AE54" s="56" t="s">
        <v>607</v>
      </c>
      <c r="AF54" s="56" t="s">
        <v>607</v>
      </c>
      <c r="AG54" s="57" t="s">
        <v>607</v>
      </c>
      <c r="AH54" s="58" t="s">
        <v>607</v>
      </c>
      <c r="AI54" s="59" t="s">
        <v>607</v>
      </c>
      <c r="AJ54" s="59" t="s">
        <v>607</v>
      </c>
      <c r="AK54" s="59" t="s">
        <v>607</v>
      </c>
      <c r="AL54" s="59" t="s">
        <v>607</v>
      </c>
    </row>
    <row r="55" spans="2:38" ht="15.6" hidden="1">
      <c r="B55" s="451"/>
      <c r="C55" s="451"/>
      <c r="D55" s="452"/>
      <c r="E55" s="425"/>
      <c r="F55" s="423"/>
      <c r="G55" s="423"/>
      <c r="H55" s="423"/>
      <c r="I55" s="424"/>
      <c r="J55" s="76" t="s">
        <v>607</v>
      </c>
      <c r="K55" s="77" t="s">
        <v>607</v>
      </c>
      <c r="L55" s="77" t="s">
        <v>607</v>
      </c>
      <c r="M55" s="77" t="s">
        <v>607</v>
      </c>
      <c r="N55" s="77" t="s">
        <v>607</v>
      </c>
      <c r="O55" s="78" t="s">
        <v>607</v>
      </c>
      <c r="P55" s="76" t="s">
        <v>607</v>
      </c>
      <c r="Q55" s="77" t="s">
        <v>607</v>
      </c>
      <c r="R55" s="77" t="s">
        <v>607</v>
      </c>
      <c r="S55" s="77" t="s">
        <v>607</v>
      </c>
      <c r="T55" s="77" t="s">
        <v>607</v>
      </c>
      <c r="U55" s="78" t="s">
        <v>607</v>
      </c>
      <c r="V55" s="200" t="s">
        <v>607</v>
      </c>
      <c r="W55" s="201" t="s">
        <v>607</v>
      </c>
      <c r="X55" s="68" t="s">
        <v>607</v>
      </c>
      <c r="Y55" s="68" t="s">
        <v>607</v>
      </c>
      <c r="Z55" s="68" t="s">
        <v>607</v>
      </c>
      <c r="AA55" s="69" t="s">
        <v>607</v>
      </c>
      <c r="AB55" s="55" t="s">
        <v>607</v>
      </c>
      <c r="AC55" s="56" t="s">
        <v>607</v>
      </c>
      <c r="AD55" s="56" t="s">
        <v>607</v>
      </c>
      <c r="AE55" s="56" t="s">
        <v>607</v>
      </c>
      <c r="AF55" s="56" t="s">
        <v>607</v>
      </c>
      <c r="AG55" s="57" t="s">
        <v>607</v>
      </c>
      <c r="AH55" s="58" t="s">
        <v>607</v>
      </c>
      <c r="AI55" s="59" t="s">
        <v>607</v>
      </c>
      <c r="AJ55" s="59" t="s">
        <v>607</v>
      </c>
      <c r="AK55" s="59" t="s">
        <v>607</v>
      </c>
      <c r="AL55" s="59" t="s">
        <v>607</v>
      </c>
    </row>
    <row r="56" spans="2:38" ht="15.6" hidden="1">
      <c r="B56" s="451"/>
      <c r="C56" s="451"/>
      <c r="D56" s="452"/>
      <c r="E56" s="425"/>
      <c r="F56" s="423"/>
      <c r="G56" s="423"/>
      <c r="H56" s="423"/>
      <c r="I56" s="424"/>
      <c r="J56" s="76" t="s">
        <v>607</v>
      </c>
      <c r="K56" s="77" t="s">
        <v>607</v>
      </c>
      <c r="L56" s="77" t="s">
        <v>607</v>
      </c>
      <c r="M56" s="77" t="s">
        <v>607</v>
      </c>
      <c r="N56" s="77" t="s">
        <v>607</v>
      </c>
      <c r="O56" s="78" t="s">
        <v>607</v>
      </c>
      <c r="P56" s="76" t="s">
        <v>607</v>
      </c>
      <c r="Q56" s="77" t="s">
        <v>607</v>
      </c>
      <c r="R56" s="77" t="s">
        <v>607</v>
      </c>
      <c r="S56" s="77" t="s">
        <v>607</v>
      </c>
      <c r="T56" s="77" t="s">
        <v>607</v>
      </c>
      <c r="U56" s="78" t="s">
        <v>607</v>
      </c>
      <c r="V56" s="200" t="s">
        <v>607</v>
      </c>
      <c r="W56" s="201" t="s">
        <v>607</v>
      </c>
      <c r="X56" s="68" t="s">
        <v>607</v>
      </c>
      <c r="Y56" s="68" t="s">
        <v>607</v>
      </c>
      <c r="Z56" s="68" t="s">
        <v>607</v>
      </c>
      <c r="AA56" s="69" t="s">
        <v>607</v>
      </c>
      <c r="AB56" s="55" t="s">
        <v>607</v>
      </c>
      <c r="AC56" s="56" t="s">
        <v>607</v>
      </c>
      <c r="AD56" s="56" t="s">
        <v>607</v>
      </c>
      <c r="AE56" s="56" t="s">
        <v>607</v>
      </c>
      <c r="AF56" s="56" t="s">
        <v>607</v>
      </c>
      <c r="AG56" s="57" t="s">
        <v>607</v>
      </c>
      <c r="AH56" s="58" t="s">
        <v>607</v>
      </c>
      <c r="AI56" s="59" t="s">
        <v>607</v>
      </c>
      <c r="AJ56" s="59" t="s">
        <v>607</v>
      </c>
      <c r="AK56" s="59" t="s">
        <v>607</v>
      </c>
      <c r="AL56" s="59" t="s">
        <v>607</v>
      </c>
    </row>
    <row r="57" spans="2:38" ht="16.149999999999999" thickBot="1">
      <c r="B57" s="451"/>
      <c r="C57" s="451"/>
      <c r="D57" s="452"/>
      <c r="E57" s="426"/>
      <c r="F57" s="427"/>
      <c r="G57" s="427"/>
      <c r="H57" s="427"/>
      <c r="I57" s="428"/>
      <c r="J57" s="79" t="s">
        <v>607</v>
      </c>
      <c r="K57" s="80" t="s">
        <v>607</v>
      </c>
      <c r="L57" s="80" t="s">
        <v>607</v>
      </c>
      <c r="M57" s="80" t="s">
        <v>607</v>
      </c>
      <c r="N57" s="80" t="s">
        <v>607</v>
      </c>
      <c r="O57" s="81" t="s">
        <v>607</v>
      </c>
      <c r="P57" s="79" t="s">
        <v>607</v>
      </c>
      <c r="Q57" s="80" t="s">
        <v>607</v>
      </c>
      <c r="R57" s="80" t="s">
        <v>607</v>
      </c>
      <c r="S57" s="80" t="s">
        <v>607</v>
      </c>
      <c r="T57" s="80" t="s">
        <v>607</v>
      </c>
      <c r="U57" s="81" t="s">
        <v>607</v>
      </c>
      <c r="V57" s="203" t="s">
        <v>607</v>
      </c>
      <c r="W57" s="204" t="s">
        <v>607</v>
      </c>
      <c r="X57" s="71" t="s">
        <v>607</v>
      </c>
      <c r="Y57" s="71" t="s">
        <v>607</v>
      </c>
      <c r="Z57" s="71" t="s">
        <v>607</v>
      </c>
      <c r="AA57" s="72" t="s">
        <v>607</v>
      </c>
      <c r="AB57" s="60" t="s">
        <v>607</v>
      </c>
      <c r="AC57" s="61" t="s">
        <v>607</v>
      </c>
      <c r="AD57" s="61" t="s">
        <v>607</v>
      </c>
      <c r="AE57" s="61" t="s">
        <v>607</v>
      </c>
      <c r="AF57" s="61" t="s">
        <v>607</v>
      </c>
      <c r="AG57" s="62" t="s">
        <v>607</v>
      </c>
      <c r="AH57" s="58" t="s">
        <v>607</v>
      </c>
      <c r="AI57" s="59" t="s">
        <v>607</v>
      </c>
      <c r="AJ57" s="59" t="s">
        <v>607</v>
      </c>
      <c r="AK57" s="59" t="s">
        <v>607</v>
      </c>
      <c r="AL57" s="59" t="s">
        <v>607</v>
      </c>
    </row>
    <row r="58" spans="2:38" ht="15" customHeight="1">
      <c r="J58" s="419" t="s">
        <v>616</v>
      </c>
      <c r="K58" s="420"/>
      <c r="L58" s="420"/>
      <c r="M58" s="420"/>
      <c r="N58" s="420"/>
      <c r="O58" s="421"/>
      <c r="P58" s="419" t="s">
        <v>617</v>
      </c>
      <c r="Q58" s="420"/>
      <c r="R58" s="420"/>
      <c r="S58" s="420"/>
      <c r="T58" s="420"/>
      <c r="U58" s="421"/>
      <c r="V58" s="419" t="s">
        <v>618</v>
      </c>
      <c r="W58" s="420"/>
      <c r="X58" s="420"/>
      <c r="Y58" s="420"/>
      <c r="Z58" s="420"/>
      <c r="AA58" s="421"/>
      <c r="AB58" s="419" t="s">
        <v>619</v>
      </c>
      <c r="AC58" s="447"/>
      <c r="AD58" s="420"/>
      <c r="AE58" s="420"/>
      <c r="AF58" s="420"/>
      <c r="AG58" s="420"/>
      <c r="AH58" s="419" t="s">
        <v>620</v>
      </c>
      <c r="AI58" s="420"/>
      <c r="AJ58" s="420"/>
      <c r="AK58" s="420"/>
      <c r="AL58" s="421"/>
    </row>
    <row r="59" spans="2:38" ht="15" customHeight="1">
      <c r="J59" s="425"/>
      <c r="K59" s="423"/>
      <c r="L59" s="423"/>
      <c r="M59" s="423"/>
      <c r="N59" s="423"/>
      <c r="O59" s="424"/>
      <c r="P59" s="425"/>
      <c r="Q59" s="423"/>
      <c r="R59" s="423"/>
      <c r="S59" s="423"/>
      <c r="T59" s="423"/>
      <c r="U59" s="424"/>
      <c r="V59" s="425"/>
      <c r="W59" s="423"/>
      <c r="X59" s="423"/>
      <c r="Y59" s="423"/>
      <c r="Z59" s="423"/>
      <c r="AA59" s="424"/>
      <c r="AB59" s="425"/>
      <c r="AC59" s="423"/>
      <c r="AD59" s="423"/>
      <c r="AE59" s="423"/>
      <c r="AF59" s="423"/>
      <c r="AG59" s="423"/>
      <c r="AH59" s="422"/>
      <c r="AI59" s="423"/>
      <c r="AJ59" s="423"/>
      <c r="AK59" s="423"/>
      <c r="AL59" s="424"/>
    </row>
    <row r="60" spans="2:38" ht="15" customHeight="1">
      <c r="J60" s="425"/>
      <c r="K60" s="423"/>
      <c r="L60" s="423"/>
      <c r="M60" s="423"/>
      <c r="N60" s="423"/>
      <c r="O60" s="424"/>
      <c r="P60" s="425"/>
      <c r="Q60" s="423"/>
      <c r="R60" s="423"/>
      <c r="S60" s="423"/>
      <c r="T60" s="423"/>
      <c r="U60" s="424"/>
      <c r="V60" s="425"/>
      <c r="W60" s="423"/>
      <c r="X60" s="423"/>
      <c r="Y60" s="423"/>
      <c r="Z60" s="423"/>
      <c r="AA60" s="424"/>
      <c r="AB60" s="425"/>
      <c r="AC60" s="423"/>
      <c r="AD60" s="423"/>
      <c r="AE60" s="423"/>
      <c r="AF60" s="423"/>
      <c r="AG60" s="423"/>
      <c r="AH60" s="422"/>
      <c r="AI60" s="423"/>
      <c r="AJ60" s="423"/>
      <c r="AK60" s="423"/>
      <c r="AL60" s="424"/>
    </row>
    <row r="61" spans="2:38" ht="15" customHeight="1">
      <c r="J61" s="425"/>
      <c r="K61" s="423"/>
      <c r="L61" s="423"/>
      <c r="M61" s="423"/>
      <c r="N61" s="423"/>
      <c r="O61" s="424"/>
      <c r="P61" s="425"/>
      <c r="Q61" s="423"/>
      <c r="R61" s="423"/>
      <c r="S61" s="423"/>
      <c r="T61" s="423"/>
      <c r="U61" s="424"/>
      <c r="V61" s="425"/>
      <c r="W61" s="423"/>
      <c r="X61" s="423"/>
      <c r="Y61" s="423"/>
      <c r="Z61" s="423"/>
      <c r="AA61" s="424"/>
      <c r="AB61" s="425"/>
      <c r="AC61" s="423"/>
      <c r="AD61" s="423"/>
      <c r="AE61" s="423"/>
      <c r="AF61" s="423"/>
      <c r="AG61" s="423"/>
      <c r="AH61" s="425"/>
      <c r="AI61" s="423"/>
      <c r="AJ61" s="423"/>
      <c r="AK61" s="423"/>
      <c r="AL61" s="424"/>
    </row>
    <row r="62" spans="2:38" ht="15" customHeight="1">
      <c r="J62" s="425"/>
      <c r="K62" s="423"/>
      <c r="L62" s="423"/>
      <c r="M62" s="423"/>
      <c r="N62" s="423"/>
      <c r="O62" s="424"/>
      <c r="P62" s="425"/>
      <c r="Q62" s="423"/>
      <c r="R62" s="423"/>
      <c r="S62" s="423"/>
      <c r="T62" s="423"/>
      <c r="U62" s="424"/>
      <c r="V62" s="425"/>
      <c r="W62" s="423"/>
      <c r="X62" s="423"/>
      <c r="Y62" s="423"/>
      <c r="Z62" s="423"/>
      <c r="AA62" s="424"/>
      <c r="AB62" s="425"/>
      <c r="AC62" s="423"/>
      <c r="AD62" s="423"/>
      <c r="AE62" s="423"/>
      <c r="AF62" s="423"/>
      <c r="AG62" s="423"/>
      <c r="AH62" s="425"/>
      <c r="AI62" s="423"/>
      <c r="AJ62" s="423"/>
      <c r="AK62" s="423"/>
      <c r="AL62" s="424"/>
    </row>
    <row r="63" spans="2:38" ht="28.5" customHeight="1" thickBot="1">
      <c r="J63" s="426"/>
      <c r="K63" s="427"/>
      <c r="L63" s="427"/>
      <c r="M63" s="427"/>
      <c r="N63" s="427"/>
      <c r="O63" s="428"/>
      <c r="P63" s="426"/>
      <c r="Q63" s="427"/>
      <c r="R63" s="427"/>
      <c r="S63" s="427"/>
      <c r="T63" s="427"/>
      <c r="U63" s="428"/>
      <c r="V63" s="426"/>
      <c r="W63" s="427"/>
      <c r="X63" s="427"/>
      <c r="Y63" s="427"/>
      <c r="Z63" s="427"/>
      <c r="AA63" s="428"/>
      <c r="AB63" s="426"/>
      <c r="AC63" s="427"/>
      <c r="AD63" s="427"/>
      <c r="AE63" s="427"/>
      <c r="AF63" s="427"/>
      <c r="AG63" s="427"/>
      <c r="AH63" s="426"/>
      <c r="AI63" s="427"/>
      <c r="AJ63" s="427"/>
      <c r="AK63" s="427"/>
      <c r="AL63" s="428"/>
    </row>
  </sheetData>
  <mergeCells count="22">
    <mergeCell ref="B4:I6"/>
    <mergeCell ref="J4:AL6"/>
    <mergeCell ref="AT4:AU6"/>
    <mergeCell ref="B8:D57"/>
    <mergeCell ref="E8:I17"/>
    <mergeCell ref="AN8:AS17"/>
    <mergeCell ref="AT8:AU14"/>
    <mergeCell ref="E18:I27"/>
    <mergeCell ref="AN18:AS27"/>
    <mergeCell ref="AT18:AU27"/>
    <mergeCell ref="AH58:AL63"/>
    <mergeCell ref="E28:I37"/>
    <mergeCell ref="AN28:AS37"/>
    <mergeCell ref="AT28:AU35"/>
    <mergeCell ref="E38:I47"/>
    <mergeCell ref="AN38:AS47"/>
    <mergeCell ref="AT38:AU44"/>
    <mergeCell ref="E48:I57"/>
    <mergeCell ref="J58:O63"/>
    <mergeCell ref="P58:U63"/>
    <mergeCell ref="V58:AA63"/>
    <mergeCell ref="AB58:AG6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E9D45-5DD1-467B-A6AD-0C1005509533}">
  <sheetPr>
    <tabColor rgb="FFFF0000"/>
  </sheetPr>
  <dimension ref="A1:JS59"/>
  <sheetViews>
    <sheetView topLeftCell="G5" zoomScale="71" zoomScaleNormal="71" workbookViewId="0">
      <selection activeCell="O10" sqref="O10:O14"/>
    </sheetView>
  </sheetViews>
  <sheetFormatPr defaultColWidth="11.42578125" defaultRowHeight="14.45"/>
  <cols>
    <col min="1" max="2" width="18.42578125" style="82" customWidth="1"/>
    <col min="3" max="3" width="15.5703125" customWidth="1"/>
    <col min="4" max="4" width="27.5703125" style="82" customWidth="1"/>
    <col min="5" max="5" width="18" style="193" customWidth="1"/>
    <col min="6" max="6" width="40.140625" customWidth="1"/>
    <col min="7" max="7" width="20.42578125" customWidth="1"/>
    <col min="8" max="8" width="10.42578125" style="194" customWidth="1"/>
    <col min="9" max="9" width="11.42578125" style="194" customWidth="1"/>
    <col min="10" max="10" width="10.140625" style="195" customWidth="1"/>
    <col min="11" max="11" width="11.42578125" style="194" customWidth="1"/>
    <col min="12" max="12" width="10.85546875" style="194" customWidth="1"/>
    <col min="13" max="13" width="18.28515625" style="194" bestFit="1" customWidth="1"/>
    <col min="14" max="14" width="18.28515625" bestFit="1" customWidth="1"/>
    <col min="15" max="15" width="32.85546875" customWidth="1"/>
    <col min="16" max="16" width="16.5703125" customWidth="1"/>
    <col min="17" max="18" width="14.28515625" customWidth="1"/>
    <col min="19" max="19" width="17.85546875" customWidth="1"/>
    <col min="20" max="20" width="15.140625" customWidth="1"/>
    <col min="21" max="21" width="16.140625" customWidth="1"/>
    <col min="22" max="177" width="11.42578125" style="7"/>
  </cols>
  <sheetData>
    <row r="1" spans="1:279" s="165" customFormat="1" ht="16.5" customHeight="1">
      <c r="A1" s="373"/>
      <c r="B1" s="374"/>
      <c r="C1" s="374"/>
      <c r="D1" s="508" t="s">
        <v>621</v>
      </c>
      <c r="E1" s="508"/>
      <c r="F1" s="508"/>
      <c r="G1" s="508"/>
      <c r="H1" s="508"/>
      <c r="I1" s="508"/>
      <c r="J1" s="508"/>
      <c r="K1" s="508"/>
      <c r="L1" s="508"/>
      <c r="M1" s="508"/>
      <c r="N1" s="508"/>
      <c r="O1" s="508"/>
      <c r="P1" s="508"/>
      <c r="Q1" s="509"/>
      <c r="R1" s="196"/>
      <c r="S1" s="365" t="s">
        <v>270</v>
      </c>
      <c r="T1" s="365"/>
      <c r="U1" s="365"/>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64"/>
      <c r="BS1" s="164"/>
      <c r="BT1" s="164"/>
      <c r="BU1" s="164"/>
      <c r="BV1" s="164"/>
      <c r="BW1" s="164"/>
      <c r="BX1" s="164"/>
      <c r="BY1" s="164"/>
      <c r="BZ1" s="164"/>
      <c r="CA1" s="164"/>
      <c r="CB1" s="164"/>
      <c r="CC1" s="164"/>
      <c r="CD1" s="164"/>
      <c r="CE1" s="164"/>
      <c r="CF1" s="164"/>
      <c r="CG1" s="164"/>
      <c r="CH1" s="164"/>
      <c r="CI1" s="164"/>
      <c r="CJ1" s="164"/>
      <c r="CK1" s="164"/>
      <c r="CL1" s="164"/>
      <c r="CM1" s="164"/>
      <c r="CN1" s="164"/>
      <c r="CO1" s="164"/>
      <c r="CP1" s="164"/>
      <c r="CQ1" s="164"/>
      <c r="CR1" s="164"/>
      <c r="CS1" s="164"/>
      <c r="CT1" s="164"/>
      <c r="CU1" s="164"/>
      <c r="CV1" s="164"/>
      <c r="CW1" s="164"/>
      <c r="CX1" s="164"/>
      <c r="CY1" s="164"/>
      <c r="CZ1" s="164"/>
      <c r="DA1" s="164"/>
      <c r="DB1" s="164"/>
      <c r="DC1" s="164"/>
      <c r="DD1" s="164"/>
      <c r="DE1" s="164"/>
      <c r="DF1" s="164"/>
      <c r="DG1" s="164"/>
      <c r="DH1" s="164"/>
      <c r="DI1" s="164"/>
      <c r="DJ1" s="164"/>
      <c r="DK1" s="164"/>
      <c r="DL1" s="164"/>
      <c r="DM1" s="164"/>
      <c r="DN1" s="164"/>
      <c r="DO1" s="164"/>
      <c r="DP1" s="164"/>
      <c r="DQ1" s="164"/>
      <c r="DR1" s="164"/>
      <c r="DS1" s="164"/>
      <c r="DT1" s="164"/>
      <c r="DU1" s="164"/>
      <c r="DV1" s="164"/>
      <c r="DW1" s="164"/>
      <c r="DX1" s="164"/>
      <c r="DY1" s="164"/>
      <c r="DZ1" s="164"/>
      <c r="EA1" s="164"/>
      <c r="EB1" s="164"/>
      <c r="EC1" s="164"/>
      <c r="ED1" s="164"/>
      <c r="EE1" s="164"/>
      <c r="EF1" s="164"/>
      <c r="EG1" s="164"/>
      <c r="EH1" s="164"/>
      <c r="EI1" s="164"/>
      <c r="EJ1" s="164"/>
      <c r="EK1" s="164"/>
      <c r="EL1" s="164"/>
      <c r="EM1" s="164"/>
      <c r="EN1" s="164"/>
      <c r="EO1" s="164"/>
      <c r="EP1" s="164"/>
      <c r="EQ1" s="164"/>
      <c r="ER1" s="164"/>
      <c r="ES1" s="164"/>
      <c r="ET1" s="164"/>
      <c r="EU1" s="164"/>
      <c r="EV1" s="164"/>
      <c r="EW1" s="164"/>
      <c r="EX1" s="164"/>
      <c r="EY1" s="164"/>
      <c r="EZ1" s="164"/>
      <c r="FA1" s="164"/>
      <c r="FB1" s="164"/>
      <c r="FC1" s="164"/>
      <c r="FD1" s="164"/>
      <c r="FE1" s="164"/>
      <c r="FF1" s="164"/>
      <c r="FG1" s="164"/>
      <c r="FH1" s="164"/>
      <c r="FI1" s="164"/>
      <c r="FJ1" s="164"/>
      <c r="FK1" s="164"/>
      <c r="FL1" s="164"/>
      <c r="FM1" s="164"/>
      <c r="FN1" s="164"/>
      <c r="FO1" s="164"/>
      <c r="FP1" s="164"/>
      <c r="FQ1" s="164"/>
      <c r="FR1" s="164"/>
      <c r="FS1" s="164"/>
      <c r="FT1" s="164"/>
      <c r="FU1" s="164"/>
      <c r="FV1" s="164"/>
      <c r="FW1" s="164"/>
      <c r="FX1" s="164"/>
      <c r="FY1" s="164"/>
      <c r="FZ1" s="164"/>
      <c r="GA1" s="164"/>
      <c r="GB1" s="164"/>
      <c r="GC1" s="164"/>
      <c r="GD1" s="164"/>
      <c r="GE1" s="164"/>
      <c r="GF1" s="164"/>
      <c r="GG1" s="164"/>
      <c r="GH1" s="164"/>
      <c r="GI1" s="164"/>
      <c r="GJ1" s="164"/>
      <c r="GK1" s="164"/>
      <c r="GL1" s="164"/>
      <c r="GM1" s="164"/>
      <c r="GN1" s="164"/>
      <c r="GO1" s="164"/>
      <c r="GP1" s="164"/>
      <c r="GQ1" s="164"/>
      <c r="GR1" s="164"/>
      <c r="GS1" s="164"/>
      <c r="GT1" s="164"/>
      <c r="GU1" s="164"/>
      <c r="GV1" s="164"/>
      <c r="GW1" s="164"/>
      <c r="GX1" s="164"/>
      <c r="GY1" s="164"/>
      <c r="GZ1" s="164"/>
      <c r="HA1" s="164"/>
      <c r="HB1" s="164"/>
      <c r="HC1" s="164"/>
      <c r="HD1" s="164"/>
      <c r="HE1" s="164"/>
      <c r="HF1" s="164"/>
      <c r="HG1" s="164"/>
      <c r="HH1" s="164"/>
      <c r="HI1" s="164"/>
      <c r="HJ1" s="164"/>
      <c r="HK1" s="164"/>
      <c r="HL1" s="164"/>
      <c r="HM1" s="164"/>
      <c r="HN1" s="164"/>
      <c r="HO1" s="164"/>
      <c r="HP1" s="164"/>
      <c r="HQ1" s="164"/>
      <c r="HR1" s="164"/>
      <c r="HS1" s="164"/>
      <c r="HT1" s="164"/>
      <c r="HU1" s="164"/>
      <c r="HV1" s="164"/>
      <c r="HW1" s="164"/>
      <c r="HX1" s="164"/>
      <c r="HY1" s="164"/>
      <c r="HZ1" s="164"/>
      <c r="IA1" s="164"/>
      <c r="IB1" s="164"/>
      <c r="IC1" s="164"/>
      <c r="ID1" s="164"/>
      <c r="IE1" s="164"/>
      <c r="IF1" s="164"/>
      <c r="IG1" s="164"/>
      <c r="IH1" s="164"/>
      <c r="II1" s="164"/>
      <c r="IJ1" s="164"/>
      <c r="IK1" s="164"/>
      <c r="IL1" s="164"/>
      <c r="IM1" s="164"/>
      <c r="IN1" s="164"/>
      <c r="IO1" s="164"/>
      <c r="IP1" s="164"/>
      <c r="IQ1" s="164"/>
      <c r="IR1" s="164"/>
      <c r="IS1" s="164"/>
      <c r="IT1" s="164"/>
      <c r="IU1" s="164"/>
      <c r="IV1" s="164"/>
      <c r="IW1" s="164"/>
      <c r="IX1" s="164"/>
      <c r="IY1" s="164"/>
      <c r="IZ1" s="164"/>
      <c r="JA1" s="164"/>
      <c r="JB1" s="164"/>
      <c r="JC1" s="164"/>
      <c r="JD1" s="164"/>
      <c r="JE1" s="164"/>
      <c r="JF1" s="164"/>
      <c r="JG1" s="164"/>
      <c r="JH1" s="164"/>
      <c r="JI1" s="164"/>
      <c r="JJ1" s="164"/>
      <c r="JK1" s="164"/>
      <c r="JL1" s="164"/>
      <c r="JM1" s="164"/>
      <c r="JN1" s="164"/>
      <c r="JO1" s="164"/>
      <c r="JP1" s="164"/>
      <c r="JQ1" s="164"/>
      <c r="JR1" s="164"/>
      <c r="JS1" s="164"/>
    </row>
    <row r="2" spans="1:279" s="165" customFormat="1" ht="39.75" customHeight="1">
      <c r="A2" s="375"/>
      <c r="B2" s="376"/>
      <c r="C2" s="376"/>
      <c r="D2" s="510"/>
      <c r="E2" s="510"/>
      <c r="F2" s="510"/>
      <c r="G2" s="510"/>
      <c r="H2" s="510"/>
      <c r="I2" s="510"/>
      <c r="J2" s="510"/>
      <c r="K2" s="510"/>
      <c r="L2" s="510"/>
      <c r="M2" s="510"/>
      <c r="N2" s="510"/>
      <c r="O2" s="510"/>
      <c r="P2" s="510"/>
      <c r="Q2" s="511"/>
      <c r="R2" s="196"/>
      <c r="S2" s="365"/>
      <c r="T2" s="365"/>
      <c r="U2" s="365"/>
      <c r="V2" s="164"/>
      <c r="W2" s="164"/>
      <c r="X2" s="164"/>
      <c r="Y2" s="164"/>
      <c r="Z2" s="164"/>
      <c r="AA2" s="164"/>
      <c r="AB2" s="164"/>
      <c r="AC2" s="164"/>
      <c r="AD2" s="164"/>
      <c r="AE2" s="164"/>
      <c r="AF2" s="164"/>
      <c r="AG2" s="164"/>
      <c r="AH2" s="164"/>
      <c r="AI2" s="164"/>
      <c r="AJ2" s="164"/>
      <c r="AK2" s="164"/>
      <c r="AL2" s="164"/>
      <c r="AM2" s="164"/>
      <c r="AN2" s="164"/>
      <c r="AO2" s="164"/>
      <c r="AP2" s="164"/>
      <c r="AQ2" s="164"/>
      <c r="AR2" s="164"/>
      <c r="AS2" s="164"/>
      <c r="AT2" s="164"/>
      <c r="AU2" s="164"/>
      <c r="AV2" s="164"/>
      <c r="AW2" s="164"/>
      <c r="AX2" s="164"/>
      <c r="AY2" s="164"/>
      <c r="AZ2" s="164"/>
      <c r="BA2" s="164"/>
      <c r="BB2" s="164"/>
      <c r="BC2" s="164"/>
      <c r="BD2" s="164"/>
      <c r="BE2" s="164"/>
      <c r="BF2" s="164"/>
      <c r="BG2" s="164"/>
      <c r="BH2" s="164"/>
      <c r="BI2" s="164"/>
      <c r="BJ2" s="164"/>
      <c r="BK2" s="164"/>
      <c r="BL2" s="164"/>
      <c r="BM2" s="164"/>
      <c r="BN2" s="164"/>
      <c r="BO2" s="164"/>
      <c r="BP2" s="164"/>
      <c r="BQ2" s="164"/>
      <c r="BR2" s="164"/>
      <c r="BS2" s="164"/>
      <c r="BT2" s="164"/>
      <c r="BU2" s="164"/>
      <c r="BV2" s="164"/>
      <c r="BW2" s="164"/>
      <c r="BX2" s="164"/>
      <c r="BY2" s="164"/>
      <c r="BZ2" s="164"/>
      <c r="CA2" s="164"/>
      <c r="CB2" s="164"/>
      <c r="CC2" s="164"/>
      <c r="CD2" s="164"/>
      <c r="CE2" s="164"/>
      <c r="CF2" s="164"/>
      <c r="CG2" s="164"/>
      <c r="CH2" s="164"/>
      <c r="CI2" s="164"/>
      <c r="CJ2" s="164"/>
      <c r="CK2" s="164"/>
      <c r="CL2" s="164"/>
      <c r="CM2" s="164"/>
      <c r="CN2" s="164"/>
      <c r="CO2" s="164"/>
      <c r="CP2" s="164"/>
      <c r="CQ2" s="164"/>
      <c r="CR2" s="164"/>
      <c r="CS2" s="164"/>
      <c r="CT2" s="164"/>
      <c r="CU2" s="164"/>
      <c r="CV2" s="164"/>
      <c r="CW2" s="164"/>
      <c r="CX2" s="164"/>
      <c r="CY2" s="164"/>
      <c r="CZ2" s="164"/>
      <c r="DA2" s="164"/>
      <c r="DB2" s="164"/>
      <c r="DC2" s="164"/>
      <c r="DD2" s="164"/>
      <c r="DE2" s="164"/>
      <c r="DF2" s="164"/>
      <c r="DG2" s="164"/>
      <c r="DH2" s="164"/>
      <c r="DI2" s="164"/>
      <c r="DJ2" s="164"/>
      <c r="DK2" s="164"/>
      <c r="DL2" s="164"/>
      <c r="DM2" s="164"/>
      <c r="DN2" s="164"/>
      <c r="DO2" s="164"/>
      <c r="DP2" s="164"/>
      <c r="DQ2" s="164"/>
      <c r="DR2" s="164"/>
      <c r="DS2" s="164"/>
      <c r="DT2" s="164"/>
      <c r="DU2" s="164"/>
      <c r="DV2" s="164"/>
      <c r="DW2" s="164"/>
      <c r="DX2" s="164"/>
      <c r="DY2" s="164"/>
      <c r="DZ2" s="164"/>
      <c r="EA2" s="164"/>
      <c r="EB2" s="164"/>
      <c r="EC2" s="164"/>
      <c r="ED2" s="164"/>
      <c r="EE2" s="164"/>
      <c r="EF2" s="164"/>
      <c r="EG2" s="164"/>
      <c r="EH2" s="164"/>
      <c r="EI2" s="164"/>
      <c r="EJ2" s="164"/>
      <c r="EK2" s="164"/>
      <c r="EL2" s="164"/>
      <c r="EM2" s="164"/>
      <c r="EN2" s="164"/>
      <c r="EO2" s="164"/>
      <c r="EP2" s="164"/>
      <c r="EQ2" s="164"/>
      <c r="ER2" s="164"/>
      <c r="ES2" s="164"/>
      <c r="ET2" s="164"/>
      <c r="EU2" s="164"/>
      <c r="EV2" s="164"/>
      <c r="EW2" s="164"/>
      <c r="EX2" s="164"/>
      <c r="EY2" s="164"/>
      <c r="EZ2" s="164"/>
      <c r="FA2" s="164"/>
      <c r="FB2" s="164"/>
      <c r="FC2" s="164"/>
      <c r="FD2" s="164"/>
      <c r="FE2" s="164"/>
      <c r="FF2" s="164"/>
      <c r="FG2" s="164"/>
      <c r="FH2" s="164"/>
      <c r="FI2" s="164"/>
      <c r="FJ2" s="164"/>
      <c r="FK2" s="164"/>
      <c r="FL2" s="164"/>
      <c r="FM2" s="164"/>
      <c r="FN2" s="164"/>
      <c r="FO2" s="164"/>
      <c r="FP2" s="164"/>
      <c r="FQ2" s="164"/>
      <c r="FR2" s="164"/>
      <c r="FS2" s="164"/>
      <c r="FT2" s="164"/>
      <c r="FU2" s="164"/>
      <c r="FV2" s="164"/>
      <c r="FW2" s="164"/>
      <c r="FX2" s="164"/>
      <c r="FY2" s="164"/>
      <c r="FZ2" s="164"/>
      <c r="GA2" s="164"/>
      <c r="GB2" s="164"/>
      <c r="GC2" s="164"/>
      <c r="GD2" s="164"/>
      <c r="GE2" s="164"/>
      <c r="GF2" s="164"/>
      <c r="GG2" s="164"/>
      <c r="GH2" s="164"/>
      <c r="GI2" s="164"/>
      <c r="GJ2" s="164"/>
      <c r="GK2" s="164"/>
      <c r="GL2" s="164"/>
      <c r="GM2" s="164"/>
      <c r="GN2" s="164"/>
      <c r="GO2" s="164"/>
      <c r="GP2" s="164"/>
      <c r="GQ2" s="164"/>
      <c r="GR2" s="164"/>
      <c r="GS2" s="164"/>
      <c r="GT2" s="164"/>
      <c r="GU2" s="164"/>
      <c r="GV2" s="164"/>
      <c r="GW2" s="164"/>
      <c r="GX2" s="164"/>
      <c r="GY2" s="164"/>
      <c r="GZ2" s="164"/>
      <c r="HA2" s="164"/>
      <c r="HB2" s="164"/>
      <c r="HC2" s="164"/>
      <c r="HD2" s="164"/>
      <c r="HE2" s="164"/>
      <c r="HF2" s="164"/>
      <c r="HG2" s="164"/>
      <c r="HH2" s="164"/>
      <c r="HI2" s="164"/>
      <c r="HJ2" s="164"/>
      <c r="HK2" s="164"/>
      <c r="HL2" s="164"/>
      <c r="HM2" s="164"/>
      <c r="HN2" s="164"/>
      <c r="HO2" s="164"/>
      <c r="HP2" s="164"/>
      <c r="HQ2" s="164"/>
      <c r="HR2" s="164"/>
      <c r="HS2" s="164"/>
      <c r="HT2" s="164"/>
      <c r="HU2" s="164"/>
      <c r="HV2" s="164"/>
      <c r="HW2" s="164"/>
      <c r="HX2" s="164"/>
      <c r="HY2" s="164"/>
      <c r="HZ2" s="164"/>
      <c r="IA2" s="164"/>
      <c r="IB2" s="164"/>
      <c r="IC2" s="164"/>
      <c r="ID2" s="164"/>
      <c r="IE2" s="164"/>
      <c r="IF2" s="164"/>
      <c r="IG2" s="164"/>
      <c r="IH2" s="164"/>
      <c r="II2" s="164"/>
      <c r="IJ2" s="164"/>
      <c r="IK2" s="164"/>
      <c r="IL2" s="164"/>
      <c r="IM2" s="164"/>
      <c r="IN2" s="164"/>
      <c r="IO2" s="164"/>
      <c r="IP2" s="164"/>
      <c r="IQ2" s="164"/>
      <c r="IR2" s="164"/>
      <c r="IS2" s="164"/>
      <c r="IT2" s="164"/>
      <c r="IU2" s="164"/>
      <c r="IV2" s="164"/>
      <c r="IW2" s="164"/>
      <c r="IX2" s="164"/>
      <c r="IY2" s="164"/>
      <c r="IZ2" s="164"/>
      <c r="JA2" s="164"/>
      <c r="JB2" s="164"/>
      <c r="JC2" s="164"/>
      <c r="JD2" s="164"/>
      <c r="JE2" s="164"/>
      <c r="JF2" s="164"/>
      <c r="JG2" s="164"/>
      <c r="JH2" s="164"/>
      <c r="JI2" s="164"/>
      <c r="JJ2" s="164"/>
      <c r="JK2" s="164"/>
      <c r="JL2" s="164"/>
      <c r="JM2" s="164"/>
      <c r="JN2" s="164"/>
      <c r="JO2" s="164"/>
      <c r="JP2" s="164"/>
      <c r="JQ2" s="164"/>
      <c r="JR2" s="164"/>
      <c r="JS2" s="164"/>
    </row>
    <row r="3" spans="1:279" s="165" customFormat="1" ht="3" customHeight="1">
      <c r="A3" s="2"/>
      <c r="B3" s="2"/>
      <c r="C3" s="3"/>
      <c r="D3" s="510"/>
      <c r="E3" s="510"/>
      <c r="F3" s="510"/>
      <c r="G3" s="510"/>
      <c r="H3" s="510"/>
      <c r="I3" s="510"/>
      <c r="J3" s="510"/>
      <c r="K3" s="510"/>
      <c r="L3" s="510"/>
      <c r="M3" s="510"/>
      <c r="N3" s="510"/>
      <c r="O3" s="510"/>
      <c r="P3" s="510"/>
      <c r="Q3" s="511"/>
      <c r="R3" s="196"/>
      <c r="S3" s="365"/>
      <c r="T3" s="365"/>
      <c r="U3" s="365"/>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c r="AV3" s="164"/>
      <c r="AW3" s="164"/>
      <c r="AX3" s="164"/>
      <c r="AY3" s="164"/>
      <c r="AZ3" s="164"/>
      <c r="BA3" s="164"/>
      <c r="BB3" s="164"/>
      <c r="BC3" s="164"/>
      <c r="BD3" s="164"/>
      <c r="BE3" s="164"/>
      <c r="BF3" s="164"/>
      <c r="BG3" s="164"/>
      <c r="BH3" s="164"/>
      <c r="BI3" s="164"/>
      <c r="BJ3" s="164"/>
      <c r="BK3" s="164"/>
      <c r="BL3" s="164"/>
      <c r="BM3" s="164"/>
      <c r="BN3" s="164"/>
      <c r="BO3" s="164"/>
      <c r="BP3" s="164"/>
      <c r="BQ3" s="164"/>
      <c r="BR3" s="164"/>
      <c r="BS3" s="164"/>
      <c r="BT3" s="164"/>
      <c r="BU3" s="164"/>
      <c r="BV3" s="164"/>
      <c r="BW3" s="164"/>
      <c r="BX3" s="164"/>
      <c r="BY3" s="164"/>
      <c r="BZ3" s="164"/>
      <c r="CA3" s="164"/>
      <c r="CB3" s="164"/>
      <c r="CC3" s="164"/>
      <c r="CD3" s="164"/>
      <c r="CE3" s="164"/>
      <c r="CF3" s="164"/>
      <c r="CG3" s="164"/>
      <c r="CH3" s="164"/>
      <c r="CI3" s="164"/>
      <c r="CJ3" s="164"/>
      <c r="CK3" s="164"/>
      <c r="CL3" s="164"/>
      <c r="CM3" s="164"/>
      <c r="CN3" s="164"/>
      <c r="CO3" s="164"/>
      <c r="CP3" s="164"/>
      <c r="CQ3" s="164"/>
      <c r="CR3" s="164"/>
      <c r="CS3" s="164"/>
      <c r="CT3" s="164"/>
      <c r="CU3" s="164"/>
      <c r="CV3" s="164"/>
      <c r="CW3" s="164"/>
      <c r="CX3" s="164"/>
      <c r="CY3" s="164"/>
      <c r="CZ3" s="164"/>
      <c r="DA3" s="164"/>
      <c r="DB3" s="164"/>
      <c r="DC3" s="164"/>
      <c r="DD3" s="164"/>
      <c r="DE3" s="164"/>
      <c r="DF3" s="164"/>
      <c r="DG3" s="164"/>
      <c r="DH3" s="164"/>
      <c r="DI3" s="164"/>
      <c r="DJ3" s="164"/>
      <c r="DK3" s="164"/>
      <c r="DL3" s="164"/>
      <c r="DM3" s="164"/>
      <c r="DN3" s="164"/>
      <c r="DO3" s="164"/>
      <c r="DP3" s="164"/>
      <c r="DQ3" s="164"/>
      <c r="DR3" s="164"/>
      <c r="DS3" s="164"/>
      <c r="DT3" s="164"/>
      <c r="DU3" s="164"/>
      <c r="DV3" s="164"/>
      <c r="DW3" s="164"/>
      <c r="DX3" s="164"/>
      <c r="DY3" s="164"/>
      <c r="DZ3" s="164"/>
      <c r="EA3" s="164"/>
      <c r="EB3" s="164"/>
      <c r="EC3" s="164"/>
      <c r="ED3" s="164"/>
      <c r="EE3" s="164"/>
      <c r="EF3" s="164"/>
      <c r="EG3" s="164"/>
      <c r="EH3" s="164"/>
      <c r="EI3" s="164"/>
      <c r="EJ3" s="164"/>
      <c r="EK3" s="164"/>
      <c r="EL3" s="164"/>
      <c r="EM3" s="164"/>
      <c r="EN3" s="164"/>
      <c r="EO3" s="164"/>
      <c r="EP3" s="164"/>
      <c r="EQ3" s="164"/>
      <c r="ER3" s="164"/>
      <c r="ES3" s="164"/>
      <c r="ET3" s="164"/>
      <c r="EU3" s="164"/>
      <c r="EV3" s="164"/>
      <c r="EW3" s="164"/>
      <c r="EX3" s="164"/>
      <c r="EY3" s="164"/>
      <c r="EZ3" s="164"/>
      <c r="FA3" s="164"/>
      <c r="FB3" s="164"/>
      <c r="FC3" s="164"/>
      <c r="FD3" s="164"/>
      <c r="FE3" s="164"/>
      <c r="FF3" s="164"/>
      <c r="FG3" s="164"/>
      <c r="FH3" s="164"/>
      <c r="FI3" s="164"/>
      <c r="FJ3" s="164"/>
      <c r="FK3" s="164"/>
      <c r="FL3" s="164"/>
      <c r="FM3" s="164"/>
      <c r="FN3" s="164"/>
      <c r="FO3" s="164"/>
      <c r="FP3" s="164"/>
      <c r="FQ3" s="164"/>
      <c r="FR3" s="164"/>
      <c r="FS3" s="164"/>
      <c r="FT3" s="164"/>
      <c r="FU3" s="164"/>
      <c r="FV3" s="164"/>
      <c r="FW3" s="164"/>
      <c r="FX3" s="164"/>
      <c r="FY3" s="164"/>
      <c r="FZ3" s="164"/>
      <c r="GA3" s="164"/>
      <c r="GB3" s="164"/>
      <c r="GC3" s="164"/>
      <c r="GD3" s="164"/>
      <c r="GE3" s="164"/>
      <c r="GF3" s="164"/>
      <c r="GG3" s="164"/>
      <c r="GH3" s="164"/>
      <c r="GI3" s="164"/>
      <c r="GJ3" s="164"/>
      <c r="GK3" s="164"/>
      <c r="GL3" s="164"/>
      <c r="GM3" s="164"/>
      <c r="GN3" s="164"/>
      <c r="GO3" s="164"/>
      <c r="GP3" s="164"/>
      <c r="GQ3" s="164"/>
      <c r="GR3" s="164"/>
      <c r="GS3" s="164"/>
      <c r="GT3" s="164"/>
      <c r="GU3" s="164"/>
      <c r="GV3" s="164"/>
      <c r="GW3" s="164"/>
      <c r="GX3" s="164"/>
      <c r="GY3" s="164"/>
      <c r="GZ3" s="164"/>
      <c r="HA3" s="164"/>
      <c r="HB3" s="164"/>
      <c r="HC3" s="164"/>
      <c r="HD3" s="164"/>
      <c r="HE3" s="164"/>
      <c r="HF3" s="164"/>
      <c r="HG3" s="164"/>
      <c r="HH3" s="164"/>
      <c r="HI3" s="164"/>
      <c r="HJ3" s="164"/>
      <c r="HK3" s="164"/>
      <c r="HL3" s="164"/>
      <c r="HM3" s="164"/>
      <c r="HN3" s="164"/>
      <c r="HO3" s="164"/>
      <c r="HP3" s="164"/>
      <c r="HQ3" s="164"/>
      <c r="HR3" s="164"/>
      <c r="HS3" s="164"/>
      <c r="HT3" s="164"/>
      <c r="HU3" s="164"/>
      <c r="HV3" s="164"/>
      <c r="HW3" s="164"/>
      <c r="HX3" s="164"/>
      <c r="HY3" s="164"/>
      <c r="HZ3" s="164"/>
      <c r="IA3" s="164"/>
      <c r="IB3" s="164"/>
      <c r="IC3" s="164"/>
      <c r="ID3" s="164"/>
      <c r="IE3" s="164"/>
      <c r="IF3" s="164"/>
      <c r="IG3" s="164"/>
      <c r="IH3" s="164"/>
      <c r="II3" s="164"/>
      <c r="IJ3" s="164"/>
      <c r="IK3" s="164"/>
      <c r="IL3" s="164"/>
      <c r="IM3" s="164"/>
      <c r="IN3" s="164"/>
      <c r="IO3" s="164"/>
      <c r="IP3" s="164"/>
      <c r="IQ3" s="164"/>
      <c r="IR3" s="164"/>
      <c r="IS3" s="164"/>
      <c r="IT3" s="164"/>
      <c r="IU3" s="164"/>
      <c r="IV3" s="164"/>
      <c r="IW3" s="164"/>
      <c r="IX3" s="164"/>
      <c r="IY3" s="164"/>
      <c r="IZ3" s="164"/>
      <c r="JA3" s="164"/>
      <c r="JB3" s="164"/>
      <c r="JC3" s="164"/>
      <c r="JD3" s="164"/>
      <c r="JE3" s="164"/>
      <c r="JF3" s="164"/>
      <c r="JG3" s="164"/>
      <c r="JH3" s="164"/>
      <c r="JI3" s="164"/>
      <c r="JJ3" s="164"/>
      <c r="JK3" s="164"/>
      <c r="JL3" s="164"/>
      <c r="JM3" s="164"/>
      <c r="JN3" s="164"/>
      <c r="JO3" s="164"/>
      <c r="JP3" s="164"/>
      <c r="JQ3" s="164"/>
      <c r="JR3" s="164"/>
      <c r="JS3" s="164"/>
    </row>
    <row r="4" spans="1:279" s="165" customFormat="1" ht="41.25" customHeight="1">
      <c r="A4" s="366" t="s">
        <v>271</v>
      </c>
      <c r="B4" s="367"/>
      <c r="C4" s="368"/>
      <c r="D4" s="369" t="str">
        <f>'Mapa Final'!D4</f>
        <v>Administración de Justicia</v>
      </c>
      <c r="E4" s="370"/>
      <c r="F4" s="370"/>
      <c r="G4" s="370"/>
      <c r="H4" s="370"/>
      <c r="I4" s="370"/>
      <c r="J4" s="370"/>
      <c r="K4" s="370"/>
      <c r="L4" s="370"/>
      <c r="M4" s="370"/>
      <c r="N4" s="371"/>
      <c r="O4" s="372"/>
      <c r="P4" s="372"/>
      <c r="Q4" s="372"/>
      <c r="R4" s="3"/>
      <c r="S4" s="1"/>
      <c r="T4" s="1"/>
      <c r="U4" s="1"/>
      <c r="V4" s="164"/>
      <c r="W4" s="164"/>
      <c r="X4" s="164"/>
      <c r="Y4" s="164"/>
      <c r="Z4" s="164"/>
      <c r="AA4" s="164"/>
      <c r="AB4" s="164"/>
      <c r="AC4" s="164"/>
      <c r="AD4" s="164"/>
      <c r="AE4" s="164"/>
      <c r="AF4" s="164"/>
      <c r="AG4" s="164"/>
      <c r="AH4" s="164"/>
      <c r="AI4" s="164"/>
      <c r="AJ4" s="164"/>
      <c r="AK4" s="164"/>
      <c r="AL4" s="164"/>
      <c r="AM4" s="164"/>
      <c r="AN4" s="164"/>
      <c r="AO4" s="164"/>
      <c r="AP4" s="164"/>
      <c r="AQ4" s="164"/>
      <c r="AR4" s="164"/>
      <c r="AS4" s="164"/>
      <c r="AT4" s="164"/>
      <c r="AU4" s="164"/>
      <c r="AV4" s="164"/>
      <c r="AW4" s="164"/>
      <c r="AX4" s="164"/>
      <c r="AY4" s="164"/>
      <c r="AZ4" s="164"/>
      <c r="BA4" s="164"/>
      <c r="BB4" s="164"/>
      <c r="BC4" s="164"/>
      <c r="BD4" s="164"/>
      <c r="BE4" s="164"/>
      <c r="BF4" s="164"/>
      <c r="BG4" s="164"/>
      <c r="BH4" s="164"/>
      <c r="BI4" s="164"/>
      <c r="BJ4" s="164"/>
      <c r="BK4" s="164"/>
      <c r="BL4" s="164"/>
      <c r="BM4" s="164"/>
      <c r="BN4" s="164"/>
      <c r="BO4" s="164"/>
      <c r="BP4" s="164"/>
      <c r="BQ4" s="164"/>
      <c r="BR4" s="164"/>
      <c r="BS4" s="164"/>
      <c r="BT4" s="164"/>
      <c r="BU4" s="164"/>
      <c r="BV4" s="164"/>
      <c r="BW4" s="164"/>
      <c r="BX4" s="164"/>
      <c r="BY4" s="164"/>
      <c r="BZ4" s="164"/>
      <c r="CA4" s="164"/>
      <c r="CB4" s="164"/>
      <c r="CC4" s="164"/>
      <c r="CD4" s="164"/>
      <c r="CE4" s="164"/>
      <c r="CF4" s="164"/>
      <c r="CG4" s="164"/>
      <c r="CH4" s="164"/>
      <c r="CI4" s="164"/>
      <c r="CJ4" s="164"/>
      <c r="CK4" s="164"/>
      <c r="CL4" s="164"/>
      <c r="CM4" s="164"/>
      <c r="CN4" s="164"/>
      <c r="CO4" s="164"/>
      <c r="CP4" s="164"/>
      <c r="CQ4" s="164"/>
      <c r="CR4" s="164"/>
      <c r="CS4" s="164"/>
      <c r="CT4" s="164"/>
      <c r="CU4" s="164"/>
      <c r="CV4" s="164"/>
      <c r="CW4" s="164"/>
      <c r="CX4" s="164"/>
      <c r="CY4" s="164"/>
      <c r="CZ4" s="164"/>
      <c r="DA4" s="164"/>
      <c r="DB4" s="164"/>
      <c r="DC4" s="164"/>
      <c r="DD4" s="164"/>
      <c r="DE4" s="164"/>
      <c r="DF4" s="164"/>
      <c r="DG4" s="164"/>
      <c r="DH4" s="164"/>
      <c r="DI4" s="164"/>
      <c r="DJ4" s="164"/>
      <c r="DK4" s="164"/>
      <c r="DL4" s="164"/>
      <c r="DM4" s="164"/>
      <c r="DN4" s="164"/>
      <c r="DO4" s="164"/>
      <c r="DP4" s="164"/>
      <c r="DQ4" s="164"/>
      <c r="DR4" s="164"/>
      <c r="DS4" s="164"/>
      <c r="DT4" s="164"/>
      <c r="DU4" s="164"/>
      <c r="DV4" s="164"/>
      <c r="DW4" s="164"/>
      <c r="DX4" s="164"/>
      <c r="DY4" s="164"/>
      <c r="DZ4" s="164"/>
      <c r="EA4" s="164"/>
      <c r="EB4" s="164"/>
      <c r="EC4" s="164"/>
      <c r="ED4" s="164"/>
      <c r="EE4" s="164"/>
      <c r="EF4" s="164"/>
      <c r="EG4" s="164"/>
      <c r="EH4" s="164"/>
      <c r="EI4" s="164"/>
      <c r="EJ4" s="164"/>
      <c r="EK4" s="164"/>
      <c r="EL4" s="164"/>
      <c r="EM4" s="164"/>
      <c r="EN4" s="164"/>
      <c r="EO4" s="164"/>
      <c r="EP4" s="164"/>
      <c r="EQ4" s="164"/>
      <c r="ER4" s="164"/>
      <c r="ES4" s="164"/>
      <c r="ET4" s="164"/>
      <c r="EU4" s="164"/>
      <c r="EV4" s="164"/>
      <c r="EW4" s="164"/>
      <c r="EX4" s="164"/>
      <c r="EY4" s="164"/>
      <c r="EZ4" s="164"/>
      <c r="FA4" s="164"/>
      <c r="FB4" s="164"/>
      <c r="FC4" s="164"/>
      <c r="FD4" s="164"/>
      <c r="FE4" s="164"/>
      <c r="FF4" s="164"/>
      <c r="FG4" s="164"/>
      <c r="FH4" s="164"/>
      <c r="FI4" s="164"/>
      <c r="FJ4" s="164"/>
      <c r="FK4" s="164"/>
      <c r="FL4" s="164"/>
      <c r="FM4" s="164"/>
      <c r="FN4" s="164"/>
      <c r="FO4" s="164"/>
      <c r="FP4" s="164"/>
      <c r="FQ4" s="164"/>
      <c r="FR4" s="164"/>
      <c r="FS4" s="164"/>
      <c r="FT4" s="164"/>
      <c r="FU4" s="164"/>
      <c r="FV4" s="164"/>
      <c r="FW4" s="164"/>
      <c r="FX4" s="164"/>
      <c r="FY4" s="164"/>
      <c r="FZ4" s="164"/>
      <c r="GA4" s="164"/>
      <c r="GB4" s="164"/>
      <c r="GC4" s="164"/>
      <c r="GD4" s="164"/>
      <c r="GE4" s="164"/>
      <c r="GF4" s="164"/>
      <c r="GG4" s="164"/>
      <c r="GH4" s="164"/>
      <c r="GI4" s="164"/>
      <c r="GJ4" s="164"/>
      <c r="GK4" s="164"/>
      <c r="GL4" s="164"/>
      <c r="GM4" s="164"/>
      <c r="GN4" s="164"/>
      <c r="GO4" s="164"/>
      <c r="GP4" s="164"/>
      <c r="GQ4" s="164"/>
      <c r="GR4" s="164"/>
      <c r="GS4" s="164"/>
      <c r="GT4" s="164"/>
      <c r="GU4" s="164"/>
      <c r="GV4" s="164"/>
      <c r="GW4" s="164"/>
      <c r="GX4" s="164"/>
      <c r="GY4" s="164"/>
      <c r="GZ4" s="164"/>
      <c r="HA4" s="164"/>
      <c r="HB4" s="164"/>
      <c r="HC4" s="164"/>
      <c r="HD4" s="164"/>
      <c r="HE4" s="164"/>
      <c r="HF4" s="164"/>
      <c r="HG4" s="164"/>
      <c r="HH4" s="164"/>
      <c r="HI4" s="164"/>
      <c r="HJ4" s="164"/>
      <c r="HK4" s="164"/>
      <c r="HL4" s="164"/>
      <c r="HM4" s="164"/>
      <c r="HN4" s="164"/>
      <c r="HO4" s="164"/>
      <c r="HP4" s="164"/>
      <c r="HQ4" s="164"/>
      <c r="HR4" s="164"/>
      <c r="HS4" s="164"/>
      <c r="HT4" s="164"/>
      <c r="HU4" s="164"/>
      <c r="HV4" s="164"/>
      <c r="HW4" s="164"/>
      <c r="HX4" s="164"/>
      <c r="HY4" s="164"/>
      <c r="HZ4" s="164"/>
      <c r="IA4" s="164"/>
      <c r="IB4" s="164"/>
      <c r="IC4" s="164"/>
      <c r="ID4" s="164"/>
      <c r="IE4" s="164"/>
      <c r="IF4" s="164"/>
      <c r="IG4" s="164"/>
      <c r="IH4" s="164"/>
      <c r="II4" s="164"/>
      <c r="IJ4" s="164"/>
      <c r="IK4" s="164"/>
      <c r="IL4" s="164"/>
      <c r="IM4" s="164"/>
      <c r="IN4" s="164"/>
      <c r="IO4" s="164"/>
      <c r="IP4" s="164"/>
      <c r="IQ4" s="164"/>
      <c r="IR4" s="164"/>
      <c r="IS4" s="164"/>
      <c r="IT4" s="164"/>
      <c r="IU4" s="164"/>
      <c r="IV4" s="164"/>
      <c r="IW4" s="164"/>
      <c r="IX4" s="164"/>
      <c r="IY4" s="164"/>
      <c r="IZ4" s="164"/>
      <c r="JA4" s="164"/>
      <c r="JB4" s="164"/>
      <c r="JC4" s="164"/>
      <c r="JD4" s="164"/>
      <c r="JE4" s="164"/>
      <c r="JF4" s="164"/>
      <c r="JG4" s="164"/>
      <c r="JH4" s="164"/>
      <c r="JI4" s="164"/>
      <c r="JJ4" s="164"/>
      <c r="JK4" s="164"/>
      <c r="JL4" s="164"/>
      <c r="JM4" s="164"/>
      <c r="JN4" s="164"/>
      <c r="JO4" s="164"/>
      <c r="JP4" s="164"/>
      <c r="JQ4" s="164"/>
      <c r="JR4" s="164"/>
      <c r="JS4" s="164"/>
    </row>
    <row r="5" spans="1:279" s="165" customFormat="1" ht="52.5" customHeight="1">
      <c r="A5" s="366" t="s">
        <v>273</v>
      </c>
      <c r="B5" s="367"/>
      <c r="C5" s="368"/>
      <c r="D5" s="377" t="str">
        <f>'Mapa Final'!D5</f>
        <v>Administrar justicia dirigiendo la actuación procesal, hacia la emisión de una decisión de carácter definitivo mediante la aplicación de la normatividad vigente.</v>
      </c>
      <c r="E5" s="378"/>
      <c r="F5" s="378"/>
      <c r="G5" s="378"/>
      <c r="H5" s="378"/>
      <c r="I5" s="378"/>
      <c r="J5" s="378"/>
      <c r="K5" s="378"/>
      <c r="L5" s="378"/>
      <c r="M5" s="378"/>
      <c r="N5" s="379"/>
      <c r="O5" s="1"/>
      <c r="P5" s="1"/>
      <c r="Q5" s="1"/>
      <c r="R5" s="1"/>
      <c r="S5" s="1"/>
      <c r="T5" s="1"/>
      <c r="U5" s="1"/>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c r="AV5" s="164"/>
      <c r="AW5" s="164"/>
      <c r="AX5" s="164"/>
      <c r="AY5" s="164"/>
      <c r="AZ5" s="164"/>
      <c r="BA5" s="164"/>
      <c r="BB5" s="164"/>
      <c r="BC5" s="164"/>
      <c r="BD5" s="164"/>
      <c r="BE5" s="164"/>
      <c r="BF5" s="164"/>
      <c r="BG5" s="164"/>
      <c r="BH5" s="164"/>
      <c r="BI5" s="164"/>
      <c r="BJ5" s="164"/>
      <c r="BK5" s="164"/>
      <c r="BL5" s="164"/>
      <c r="BM5" s="164"/>
      <c r="BN5" s="164"/>
      <c r="BO5" s="164"/>
      <c r="BP5" s="164"/>
      <c r="BQ5" s="164"/>
      <c r="BR5" s="164"/>
      <c r="BS5" s="164"/>
      <c r="BT5" s="164"/>
      <c r="BU5" s="164"/>
      <c r="BV5" s="164"/>
      <c r="BW5" s="164"/>
      <c r="BX5" s="164"/>
      <c r="BY5" s="164"/>
      <c r="BZ5" s="164"/>
      <c r="CA5" s="164"/>
      <c r="CB5" s="164"/>
      <c r="CC5" s="164"/>
      <c r="CD5" s="164"/>
      <c r="CE5" s="164"/>
      <c r="CF5" s="164"/>
      <c r="CG5" s="164"/>
      <c r="CH5" s="164"/>
      <c r="CI5" s="164"/>
      <c r="CJ5" s="164"/>
      <c r="CK5" s="164"/>
      <c r="CL5" s="164"/>
      <c r="CM5" s="164"/>
      <c r="CN5" s="164"/>
      <c r="CO5" s="164"/>
      <c r="CP5" s="164"/>
      <c r="CQ5" s="164"/>
      <c r="CR5" s="164"/>
      <c r="CS5" s="164"/>
      <c r="CT5" s="164"/>
      <c r="CU5" s="164"/>
      <c r="CV5" s="164"/>
      <c r="CW5" s="164"/>
      <c r="CX5" s="164"/>
      <c r="CY5" s="164"/>
      <c r="CZ5" s="164"/>
      <c r="DA5" s="164"/>
      <c r="DB5" s="164"/>
      <c r="DC5" s="164"/>
      <c r="DD5" s="164"/>
      <c r="DE5" s="164"/>
      <c r="DF5" s="164"/>
      <c r="DG5" s="164"/>
      <c r="DH5" s="164"/>
      <c r="DI5" s="164"/>
      <c r="DJ5" s="164"/>
      <c r="DK5" s="164"/>
      <c r="DL5" s="164"/>
      <c r="DM5" s="164"/>
      <c r="DN5" s="164"/>
      <c r="DO5" s="164"/>
      <c r="DP5" s="164"/>
      <c r="DQ5" s="164"/>
      <c r="DR5" s="164"/>
      <c r="DS5" s="164"/>
      <c r="DT5" s="164"/>
      <c r="DU5" s="164"/>
      <c r="DV5" s="164"/>
      <c r="DW5" s="164"/>
      <c r="DX5" s="164"/>
      <c r="DY5" s="164"/>
      <c r="DZ5" s="164"/>
      <c r="EA5" s="164"/>
      <c r="EB5" s="164"/>
      <c r="EC5" s="164"/>
      <c r="ED5" s="164"/>
      <c r="EE5" s="164"/>
      <c r="EF5" s="164"/>
      <c r="EG5" s="164"/>
      <c r="EH5" s="164"/>
      <c r="EI5" s="164"/>
      <c r="EJ5" s="164"/>
      <c r="EK5" s="164"/>
      <c r="EL5" s="164"/>
      <c r="EM5" s="164"/>
      <c r="EN5" s="164"/>
      <c r="EO5" s="164"/>
      <c r="EP5" s="164"/>
      <c r="EQ5" s="164"/>
      <c r="ER5" s="164"/>
      <c r="ES5" s="164"/>
      <c r="ET5" s="164"/>
      <c r="EU5" s="164"/>
      <c r="EV5" s="164"/>
      <c r="EW5" s="164"/>
      <c r="EX5" s="164"/>
      <c r="EY5" s="164"/>
      <c r="EZ5" s="164"/>
      <c r="FA5" s="164"/>
      <c r="FB5" s="164"/>
      <c r="FC5" s="164"/>
      <c r="FD5" s="164"/>
      <c r="FE5" s="164"/>
      <c r="FF5" s="164"/>
      <c r="FG5" s="164"/>
      <c r="FH5" s="164"/>
      <c r="FI5" s="164"/>
      <c r="FJ5" s="164"/>
      <c r="FK5" s="164"/>
      <c r="FL5" s="164"/>
      <c r="FM5" s="164"/>
      <c r="FN5" s="164"/>
      <c r="FO5" s="164"/>
      <c r="FP5" s="164"/>
      <c r="FQ5" s="164"/>
      <c r="FR5" s="164"/>
      <c r="FS5" s="164"/>
      <c r="FT5" s="164"/>
      <c r="FU5" s="164"/>
      <c r="FV5" s="164"/>
      <c r="FW5" s="164"/>
      <c r="FX5" s="164"/>
      <c r="FY5" s="164"/>
      <c r="FZ5" s="164"/>
      <c r="GA5" s="164"/>
      <c r="GB5" s="164"/>
      <c r="GC5" s="164"/>
      <c r="GD5" s="164"/>
      <c r="GE5" s="164"/>
      <c r="GF5" s="164"/>
      <c r="GG5" s="164"/>
      <c r="GH5" s="164"/>
      <c r="GI5" s="164"/>
      <c r="GJ5" s="164"/>
      <c r="GK5" s="164"/>
      <c r="GL5" s="164"/>
      <c r="GM5" s="164"/>
      <c r="GN5" s="164"/>
      <c r="GO5" s="164"/>
      <c r="GP5" s="164"/>
      <c r="GQ5" s="164"/>
      <c r="GR5" s="164"/>
      <c r="GS5" s="164"/>
      <c r="GT5" s="164"/>
      <c r="GU5" s="164"/>
      <c r="GV5" s="164"/>
      <c r="GW5" s="164"/>
      <c r="GX5" s="164"/>
      <c r="GY5" s="164"/>
      <c r="GZ5" s="164"/>
      <c r="HA5" s="164"/>
      <c r="HB5" s="164"/>
      <c r="HC5" s="164"/>
      <c r="HD5" s="164"/>
      <c r="HE5" s="164"/>
      <c r="HF5" s="164"/>
      <c r="HG5" s="164"/>
      <c r="HH5" s="164"/>
      <c r="HI5" s="164"/>
      <c r="HJ5" s="164"/>
      <c r="HK5" s="164"/>
      <c r="HL5" s="164"/>
      <c r="HM5" s="164"/>
      <c r="HN5" s="164"/>
      <c r="HO5" s="164"/>
      <c r="HP5" s="164"/>
      <c r="HQ5" s="164"/>
      <c r="HR5" s="164"/>
      <c r="HS5" s="164"/>
      <c r="HT5" s="164"/>
      <c r="HU5" s="164"/>
      <c r="HV5" s="164"/>
      <c r="HW5" s="164"/>
      <c r="HX5" s="164"/>
      <c r="HY5" s="164"/>
      <c r="HZ5" s="164"/>
      <c r="IA5" s="164"/>
      <c r="IB5" s="164"/>
      <c r="IC5" s="164"/>
      <c r="ID5" s="164"/>
      <c r="IE5" s="164"/>
      <c r="IF5" s="164"/>
      <c r="IG5" s="164"/>
      <c r="IH5" s="164"/>
      <c r="II5" s="164"/>
      <c r="IJ5" s="164"/>
      <c r="IK5" s="164"/>
      <c r="IL5" s="164"/>
      <c r="IM5" s="164"/>
      <c r="IN5" s="164"/>
      <c r="IO5" s="164"/>
      <c r="IP5" s="164"/>
      <c r="IQ5" s="164"/>
      <c r="IR5" s="164"/>
      <c r="IS5" s="164"/>
      <c r="IT5" s="164"/>
      <c r="IU5" s="164"/>
      <c r="IV5" s="164"/>
      <c r="IW5" s="164"/>
      <c r="IX5" s="164"/>
      <c r="IY5" s="164"/>
      <c r="IZ5" s="164"/>
      <c r="JA5" s="164"/>
      <c r="JB5" s="164"/>
      <c r="JC5" s="164"/>
      <c r="JD5" s="164"/>
      <c r="JE5" s="164"/>
      <c r="JF5" s="164"/>
      <c r="JG5" s="164"/>
      <c r="JH5" s="164"/>
      <c r="JI5" s="164"/>
      <c r="JJ5" s="164"/>
      <c r="JK5" s="164"/>
      <c r="JL5" s="164"/>
      <c r="JM5" s="164"/>
      <c r="JN5" s="164"/>
      <c r="JO5" s="164"/>
      <c r="JP5" s="164"/>
      <c r="JQ5" s="164"/>
      <c r="JR5" s="164"/>
      <c r="JS5" s="164"/>
    </row>
    <row r="6" spans="1:279" s="165" customFormat="1" ht="32.25" customHeight="1" thickBot="1">
      <c r="A6" s="366" t="s">
        <v>274</v>
      </c>
      <c r="B6" s="367"/>
      <c r="C6" s="368"/>
      <c r="D6" s="377" t="str">
        <f>'Mapa Final'!D6</f>
        <v xml:space="preserve">Despachos Judiciales </v>
      </c>
      <c r="E6" s="378"/>
      <c r="F6" s="378"/>
      <c r="G6" s="378"/>
      <c r="H6" s="378"/>
      <c r="I6" s="378"/>
      <c r="J6" s="378"/>
      <c r="K6" s="378"/>
      <c r="L6" s="378"/>
      <c r="M6" s="378"/>
      <c r="N6" s="379"/>
      <c r="O6" s="1"/>
      <c r="P6" s="1"/>
      <c r="Q6" s="1"/>
      <c r="R6" s="1"/>
      <c r="S6" s="1"/>
      <c r="T6" s="1"/>
      <c r="U6" s="1"/>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c r="AX6" s="164"/>
      <c r="AY6" s="164"/>
      <c r="AZ6" s="164"/>
      <c r="BA6" s="164"/>
      <c r="BB6" s="164"/>
      <c r="BC6" s="164"/>
      <c r="BD6" s="164"/>
      <c r="BE6" s="164"/>
      <c r="BF6" s="164"/>
      <c r="BG6" s="164"/>
      <c r="BH6" s="164"/>
      <c r="BI6" s="164"/>
      <c r="BJ6" s="164"/>
      <c r="BK6" s="164"/>
      <c r="BL6" s="164"/>
      <c r="BM6" s="164"/>
      <c r="BN6" s="164"/>
      <c r="BO6" s="164"/>
      <c r="BP6" s="164"/>
      <c r="BQ6" s="164"/>
      <c r="BR6" s="164"/>
      <c r="BS6" s="164"/>
      <c r="BT6" s="164"/>
      <c r="BU6" s="164"/>
      <c r="BV6" s="164"/>
      <c r="BW6" s="164"/>
      <c r="BX6" s="164"/>
      <c r="BY6" s="164"/>
      <c r="BZ6" s="164"/>
      <c r="CA6" s="164"/>
      <c r="CB6" s="164"/>
      <c r="CC6" s="164"/>
      <c r="CD6" s="164"/>
      <c r="CE6" s="164"/>
      <c r="CF6" s="164"/>
      <c r="CG6" s="164"/>
      <c r="CH6" s="164"/>
      <c r="CI6" s="164"/>
      <c r="CJ6" s="164"/>
      <c r="CK6" s="164"/>
      <c r="CL6" s="164"/>
      <c r="CM6" s="164"/>
      <c r="CN6" s="164"/>
      <c r="CO6" s="164"/>
      <c r="CP6" s="164"/>
      <c r="CQ6" s="164"/>
      <c r="CR6" s="164"/>
      <c r="CS6" s="164"/>
      <c r="CT6" s="164"/>
      <c r="CU6" s="164"/>
      <c r="CV6" s="164"/>
      <c r="CW6" s="164"/>
      <c r="CX6" s="164"/>
      <c r="CY6" s="164"/>
      <c r="CZ6" s="164"/>
      <c r="DA6" s="164"/>
      <c r="DB6" s="164"/>
      <c r="DC6" s="164"/>
      <c r="DD6" s="164"/>
      <c r="DE6" s="164"/>
      <c r="DF6" s="164"/>
      <c r="DG6" s="164"/>
      <c r="DH6" s="164"/>
      <c r="DI6" s="164"/>
      <c r="DJ6" s="164"/>
      <c r="DK6" s="164"/>
      <c r="DL6" s="164"/>
      <c r="DM6" s="164"/>
      <c r="DN6" s="164"/>
      <c r="DO6" s="164"/>
      <c r="DP6" s="164"/>
      <c r="DQ6" s="164"/>
      <c r="DR6" s="164"/>
      <c r="DS6" s="164"/>
      <c r="DT6" s="164"/>
      <c r="DU6" s="164"/>
      <c r="DV6" s="164"/>
      <c r="DW6" s="164"/>
      <c r="DX6" s="164"/>
      <c r="DY6" s="164"/>
      <c r="DZ6" s="164"/>
      <c r="EA6" s="164"/>
      <c r="EB6" s="164"/>
      <c r="EC6" s="164"/>
      <c r="ED6" s="164"/>
      <c r="EE6" s="164"/>
      <c r="EF6" s="164"/>
      <c r="EG6" s="164"/>
      <c r="EH6" s="164"/>
      <c r="EI6" s="164"/>
      <c r="EJ6" s="164"/>
      <c r="EK6" s="164"/>
      <c r="EL6" s="164"/>
      <c r="EM6" s="164"/>
      <c r="EN6" s="164"/>
      <c r="EO6" s="164"/>
      <c r="EP6" s="164"/>
      <c r="EQ6" s="164"/>
      <c r="ER6" s="164"/>
      <c r="ES6" s="164"/>
      <c r="ET6" s="164"/>
      <c r="EU6" s="164"/>
      <c r="EV6" s="164"/>
      <c r="EW6" s="164"/>
      <c r="EX6" s="164"/>
      <c r="EY6" s="164"/>
      <c r="EZ6" s="164"/>
      <c r="FA6" s="164"/>
      <c r="FB6" s="164"/>
      <c r="FC6" s="164"/>
      <c r="FD6" s="164"/>
      <c r="FE6" s="164"/>
      <c r="FF6" s="164"/>
      <c r="FG6" s="164"/>
      <c r="FH6" s="164"/>
      <c r="FI6" s="164"/>
      <c r="FJ6" s="164"/>
      <c r="FK6" s="164"/>
      <c r="FL6" s="164"/>
      <c r="FM6" s="164"/>
      <c r="FN6" s="164"/>
      <c r="FO6" s="164"/>
      <c r="FP6" s="164"/>
      <c r="FQ6" s="164"/>
      <c r="FR6" s="164"/>
      <c r="FS6" s="164"/>
      <c r="FT6" s="164"/>
      <c r="FU6" s="164"/>
      <c r="FV6" s="164"/>
      <c r="FW6" s="164"/>
      <c r="FX6" s="164"/>
      <c r="FY6" s="164"/>
      <c r="FZ6" s="164"/>
      <c r="GA6" s="164"/>
      <c r="GB6" s="164"/>
      <c r="GC6" s="164"/>
      <c r="GD6" s="164"/>
      <c r="GE6" s="164"/>
      <c r="GF6" s="164"/>
      <c r="GG6" s="164"/>
      <c r="GH6" s="164"/>
      <c r="GI6" s="164"/>
      <c r="GJ6" s="164"/>
      <c r="GK6" s="164"/>
      <c r="GL6" s="164"/>
      <c r="GM6" s="164"/>
      <c r="GN6" s="164"/>
      <c r="GO6" s="164"/>
      <c r="GP6" s="164"/>
      <c r="GQ6" s="164"/>
      <c r="GR6" s="164"/>
      <c r="GS6" s="164"/>
      <c r="GT6" s="164"/>
      <c r="GU6" s="164"/>
      <c r="GV6" s="164"/>
      <c r="GW6" s="164"/>
      <c r="GX6" s="164"/>
      <c r="GY6" s="164"/>
      <c r="GZ6" s="164"/>
      <c r="HA6" s="164"/>
      <c r="HB6" s="164"/>
      <c r="HC6" s="164"/>
      <c r="HD6" s="164"/>
      <c r="HE6" s="164"/>
      <c r="HF6" s="164"/>
      <c r="HG6" s="164"/>
      <c r="HH6" s="164"/>
      <c r="HI6" s="164"/>
      <c r="HJ6" s="164"/>
      <c r="HK6" s="164"/>
      <c r="HL6" s="164"/>
      <c r="HM6" s="164"/>
      <c r="HN6" s="164"/>
      <c r="HO6" s="164"/>
      <c r="HP6" s="164"/>
      <c r="HQ6" s="164"/>
      <c r="HR6" s="164"/>
      <c r="HS6" s="164"/>
      <c r="HT6" s="164"/>
      <c r="HU6" s="164"/>
      <c r="HV6" s="164"/>
      <c r="HW6" s="164"/>
      <c r="HX6" s="164"/>
      <c r="HY6" s="164"/>
      <c r="HZ6" s="164"/>
      <c r="IA6" s="164"/>
      <c r="IB6" s="164"/>
      <c r="IC6" s="164"/>
      <c r="ID6" s="164"/>
      <c r="IE6" s="164"/>
      <c r="IF6" s="164"/>
      <c r="IG6" s="164"/>
      <c r="IH6" s="164"/>
      <c r="II6" s="164"/>
      <c r="IJ6" s="164"/>
      <c r="IK6" s="164"/>
      <c r="IL6" s="164"/>
      <c r="IM6" s="164"/>
      <c r="IN6" s="164"/>
      <c r="IO6" s="164"/>
      <c r="IP6" s="164"/>
      <c r="IQ6" s="164"/>
      <c r="IR6" s="164"/>
      <c r="IS6" s="164"/>
      <c r="IT6" s="164"/>
      <c r="IU6" s="164"/>
      <c r="IV6" s="164"/>
      <c r="IW6" s="164"/>
      <c r="IX6" s="164"/>
      <c r="IY6" s="164"/>
      <c r="IZ6" s="164"/>
      <c r="JA6" s="164"/>
      <c r="JB6" s="164"/>
      <c r="JC6" s="164"/>
      <c r="JD6" s="164"/>
      <c r="JE6" s="164"/>
      <c r="JF6" s="164"/>
      <c r="JG6" s="164"/>
      <c r="JH6" s="164"/>
      <c r="JI6" s="164"/>
      <c r="JJ6" s="164"/>
      <c r="JK6" s="164"/>
      <c r="JL6" s="164"/>
      <c r="JM6" s="164"/>
      <c r="JN6" s="164"/>
      <c r="JO6" s="164"/>
      <c r="JP6" s="164"/>
      <c r="JQ6" s="164"/>
      <c r="JR6" s="164"/>
      <c r="JS6" s="164"/>
    </row>
    <row r="7" spans="1:279" s="180" customFormat="1" ht="38.25" customHeight="1" thickTop="1" thickBot="1">
      <c r="A7" s="503" t="s">
        <v>622</v>
      </c>
      <c r="B7" s="504"/>
      <c r="C7" s="504"/>
      <c r="D7" s="504"/>
      <c r="E7" s="504"/>
      <c r="F7" s="505"/>
      <c r="G7" s="178"/>
      <c r="H7" s="506" t="s">
        <v>623</v>
      </c>
      <c r="I7" s="506"/>
      <c r="J7" s="506"/>
      <c r="K7" s="506" t="s">
        <v>624</v>
      </c>
      <c r="L7" s="506"/>
      <c r="M7" s="506"/>
      <c r="N7" s="507" t="s">
        <v>568</v>
      </c>
      <c r="O7" s="512" t="s">
        <v>625</v>
      </c>
      <c r="P7" s="514" t="s">
        <v>626</v>
      </c>
      <c r="Q7" s="517"/>
      <c r="R7" s="515"/>
      <c r="S7" s="514" t="s">
        <v>627</v>
      </c>
      <c r="T7" s="515"/>
      <c r="U7" s="516" t="s">
        <v>628</v>
      </c>
      <c r="V7" s="179"/>
      <c r="W7" s="179"/>
      <c r="X7" s="179"/>
      <c r="Y7" s="179"/>
      <c r="Z7" s="179"/>
      <c r="AA7" s="179"/>
      <c r="AB7" s="179"/>
      <c r="AC7" s="179"/>
      <c r="AD7" s="179"/>
      <c r="AE7" s="179"/>
      <c r="AF7" s="179"/>
      <c r="AG7" s="179"/>
      <c r="AH7" s="179"/>
      <c r="AI7" s="179"/>
      <c r="AJ7" s="179"/>
      <c r="AK7" s="179"/>
      <c r="AL7" s="179"/>
      <c r="AM7" s="179"/>
      <c r="AN7" s="179"/>
      <c r="AO7" s="179"/>
      <c r="AP7" s="179"/>
      <c r="AQ7" s="179"/>
      <c r="AR7" s="179"/>
      <c r="AS7" s="179"/>
      <c r="AT7" s="179"/>
      <c r="AU7" s="179"/>
      <c r="AV7" s="179"/>
      <c r="AW7" s="179"/>
      <c r="AX7" s="179"/>
      <c r="AY7" s="179"/>
      <c r="AZ7" s="179"/>
      <c r="BA7" s="179"/>
      <c r="BB7" s="179"/>
      <c r="BC7" s="179"/>
      <c r="BD7" s="179"/>
      <c r="BE7" s="179"/>
      <c r="BF7" s="179"/>
      <c r="BG7" s="179"/>
      <c r="BH7" s="179"/>
      <c r="BI7" s="179"/>
      <c r="BJ7" s="179"/>
      <c r="BK7" s="179"/>
      <c r="BL7" s="179"/>
      <c r="BM7" s="179"/>
      <c r="BN7" s="179"/>
      <c r="BO7" s="179"/>
      <c r="BP7" s="179"/>
      <c r="BQ7" s="179"/>
      <c r="BR7" s="179"/>
      <c r="BS7" s="179"/>
      <c r="BT7" s="179"/>
      <c r="BU7" s="179"/>
      <c r="BV7" s="179"/>
      <c r="BW7" s="179"/>
      <c r="BX7" s="179"/>
      <c r="BY7" s="179"/>
      <c r="BZ7" s="179"/>
      <c r="CA7" s="179"/>
      <c r="CB7" s="179"/>
      <c r="CC7" s="179"/>
      <c r="CD7" s="179"/>
      <c r="CE7" s="179"/>
      <c r="CF7" s="179"/>
      <c r="CG7" s="179"/>
      <c r="CH7" s="179"/>
      <c r="CI7" s="179"/>
      <c r="CJ7" s="179"/>
      <c r="CK7" s="179"/>
      <c r="CL7" s="179"/>
      <c r="CM7" s="179"/>
      <c r="CN7" s="179"/>
      <c r="CO7" s="179"/>
      <c r="CP7" s="179"/>
      <c r="CQ7" s="179"/>
      <c r="CR7" s="179"/>
      <c r="CS7" s="179"/>
      <c r="CT7" s="179"/>
      <c r="CU7" s="179"/>
      <c r="CV7" s="179"/>
      <c r="CW7" s="179"/>
      <c r="CX7" s="179"/>
      <c r="CY7" s="179"/>
      <c r="CZ7" s="179"/>
      <c r="DA7" s="179"/>
      <c r="DB7" s="179"/>
      <c r="DC7" s="179"/>
      <c r="DD7" s="179"/>
      <c r="DE7" s="179"/>
      <c r="DF7" s="179"/>
      <c r="DG7" s="179"/>
      <c r="DH7" s="179"/>
      <c r="DI7" s="179"/>
      <c r="DJ7" s="179"/>
      <c r="DK7" s="179"/>
      <c r="DL7" s="179"/>
      <c r="DM7" s="179"/>
      <c r="DN7" s="179"/>
      <c r="DO7" s="179"/>
      <c r="DP7" s="179"/>
      <c r="DQ7" s="179"/>
      <c r="DR7" s="179"/>
      <c r="DS7" s="179"/>
      <c r="DT7" s="179"/>
      <c r="DU7" s="179"/>
      <c r="DV7" s="179"/>
      <c r="DW7" s="179"/>
      <c r="DX7" s="179"/>
      <c r="DY7" s="179"/>
      <c r="DZ7" s="179"/>
      <c r="EA7" s="179"/>
      <c r="EB7" s="179"/>
      <c r="EC7" s="179"/>
      <c r="ED7" s="179"/>
      <c r="EE7" s="179"/>
      <c r="EF7" s="179"/>
      <c r="EG7" s="179"/>
      <c r="EH7" s="179"/>
      <c r="EI7" s="179"/>
      <c r="EJ7" s="179"/>
      <c r="EK7" s="179"/>
      <c r="EL7" s="179"/>
      <c r="EM7" s="179"/>
      <c r="EN7" s="179"/>
      <c r="EO7" s="179"/>
      <c r="EP7" s="179"/>
      <c r="EQ7" s="179"/>
      <c r="ER7" s="179"/>
      <c r="ES7" s="179"/>
      <c r="ET7" s="179"/>
      <c r="EU7" s="179"/>
      <c r="EV7" s="179"/>
      <c r="EW7" s="179"/>
      <c r="EX7" s="179"/>
      <c r="EY7" s="179"/>
      <c r="EZ7" s="179"/>
      <c r="FA7" s="179"/>
      <c r="FB7" s="179"/>
      <c r="FC7" s="179"/>
      <c r="FD7" s="179"/>
      <c r="FE7" s="179"/>
      <c r="FF7" s="179"/>
      <c r="FG7" s="179"/>
      <c r="FH7" s="179"/>
      <c r="FI7" s="179"/>
      <c r="FJ7" s="179"/>
      <c r="FK7" s="179"/>
      <c r="FL7" s="179"/>
      <c r="FM7" s="179"/>
      <c r="FN7" s="179"/>
      <c r="FO7" s="179"/>
      <c r="FP7" s="179"/>
      <c r="FQ7" s="179"/>
      <c r="FR7" s="179"/>
      <c r="FS7" s="179"/>
      <c r="FT7" s="179"/>
      <c r="FU7" s="179"/>
    </row>
    <row r="8" spans="1:279" s="188" customFormat="1" ht="81" customHeight="1" thickTop="1" thickBot="1">
      <c r="A8" s="181" t="s">
        <v>27</v>
      </c>
      <c r="B8" s="181" t="s">
        <v>282</v>
      </c>
      <c r="C8" s="182" t="s">
        <v>223</v>
      </c>
      <c r="D8" s="183" t="s">
        <v>629</v>
      </c>
      <c r="E8" s="184" t="s">
        <v>227</v>
      </c>
      <c r="F8" s="184" t="s">
        <v>229</v>
      </c>
      <c r="G8" s="184" t="s">
        <v>231</v>
      </c>
      <c r="H8" s="185" t="s">
        <v>630</v>
      </c>
      <c r="I8" s="185" t="s">
        <v>559</v>
      </c>
      <c r="J8" s="185" t="s">
        <v>631</v>
      </c>
      <c r="K8" s="185" t="s">
        <v>630</v>
      </c>
      <c r="L8" s="185" t="s">
        <v>632</v>
      </c>
      <c r="M8" s="185" t="s">
        <v>631</v>
      </c>
      <c r="N8" s="507"/>
      <c r="O8" s="513"/>
      <c r="P8" s="186" t="s">
        <v>633</v>
      </c>
      <c r="Q8" s="186" t="s">
        <v>634</v>
      </c>
      <c r="R8" s="186" t="s">
        <v>635</v>
      </c>
      <c r="S8" s="186" t="s">
        <v>636</v>
      </c>
      <c r="T8" s="186" t="s">
        <v>637</v>
      </c>
      <c r="U8" s="516"/>
      <c r="V8" s="187"/>
      <c r="W8" s="187"/>
      <c r="X8" s="187"/>
      <c r="Y8" s="187"/>
      <c r="Z8" s="187"/>
      <c r="AA8" s="187"/>
      <c r="AB8" s="187"/>
      <c r="AC8" s="187"/>
      <c r="AD8" s="187"/>
      <c r="AE8" s="187"/>
      <c r="AF8" s="187"/>
      <c r="AG8" s="187"/>
      <c r="AH8" s="187"/>
      <c r="AI8" s="187"/>
      <c r="AJ8" s="187"/>
      <c r="AK8" s="187"/>
      <c r="AL8" s="187"/>
      <c r="AM8" s="187"/>
      <c r="AN8" s="187"/>
      <c r="AO8" s="187"/>
      <c r="AP8" s="187"/>
      <c r="AQ8" s="187"/>
      <c r="AR8" s="187"/>
      <c r="AS8" s="187"/>
      <c r="AT8" s="187"/>
      <c r="AU8" s="187"/>
      <c r="AV8" s="187"/>
      <c r="AW8" s="187"/>
      <c r="AX8" s="187"/>
      <c r="AY8" s="187"/>
      <c r="AZ8" s="187"/>
      <c r="BA8" s="187"/>
      <c r="BB8" s="187"/>
      <c r="BC8" s="187"/>
      <c r="BD8" s="187"/>
      <c r="BE8" s="187"/>
      <c r="BF8" s="187"/>
      <c r="BG8" s="187"/>
      <c r="BH8" s="187"/>
      <c r="BI8" s="187"/>
      <c r="BJ8" s="187"/>
      <c r="BK8" s="187"/>
      <c r="BL8" s="187"/>
      <c r="BM8" s="187"/>
      <c r="BN8" s="187"/>
      <c r="BO8" s="187"/>
      <c r="BP8" s="187"/>
      <c r="BQ8" s="187"/>
      <c r="BR8" s="187"/>
      <c r="BS8" s="187"/>
      <c r="BT8" s="187"/>
      <c r="BU8" s="187"/>
      <c r="BV8" s="187"/>
      <c r="BW8" s="187"/>
      <c r="BX8" s="187"/>
      <c r="BY8" s="187"/>
      <c r="BZ8" s="187"/>
      <c r="CA8" s="187"/>
      <c r="CB8" s="187"/>
      <c r="CC8" s="187"/>
      <c r="CD8" s="187"/>
      <c r="CE8" s="187"/>
      <c r="CF8" s="187"/>
      <c r="CG8" s="187"/>
      <c r="CH8" s="187"/>
      <c r="CI8" s="187"/>
      <c r="CJ8" s="187"/>
      <c r="CK8" s="187"/>
      <c r="CL8" s="187"/>
      <c r="CM8" s="187"/>
      <c r="CN8" s="187"/>
      <c r="CO8" s="187"/>
      <c r="CP8" s="187"/>
      <c r="CQ8" s="187"/>
      <c r="CR8" s="187"/>
      <c r="CS8" s="187"/>
      <c r="CT8" s="187"/>
      <c r="CU8" s="187"/>
      <c r="CV8" s="187"/>
      <c r="CW8" s="187"/>
      <c r="CX8" s="187"/>
      <c r="CY8" s="187"/>
      <c r="CZ8" s="187"/>
      <c r="DA8" s="187"/>
      <c r="DB8" s="187"/>
      <c r="DC8" s="187"/>
      <c r="DD8" s="187"/>
      <c r="DE8" s="187"/>
      <c r="DF8" s="187"/>
      <c r="DG8" s="187"/>
      <c r="DH8" s="187"/>
      <c r="DI8" s="187"/>
      <c r="DJ8" s="187"/>
      <c r="DK8" s="187"/>
      <c r="DL8" s="187"/>
      <c r="DM8" s="187"/>
      <c r="DN8" s="187"/>
      <c r="DO8" s="187"/>
      <c r="DP8" s="187"/>
      <c r="DQ8" s="187"/>
      <c r="DR8" s="187"/>
      <c r="DS8" s="187"/>
      <c r="DT8" s="187"/>
      <c r="DU8" s="187"/>
      <c r="DV8" s="187"/>
      <c r="DW8" s="187"/>
      <c r="DX8" s="187"/>
      <c r="DY8" s="187"/>
      <c r="DZ8" s="187"/>
      <c r="EA8" s="187"/>
      <c r="EB8" s="187"/>
      <c r="EC8" s="187"/>
      <c r="ED8" s="187"/>
      <c r="EE8" s="187"/>
      <c r="EF8" s="187"/>
      <c r="EG8" s="187"/>
      <c r="EH8" s="187"/>
      <c r="EI8" s="187"/>
      <c r="EJ8" s="187"/>
      <c r="EK8" s="187"/>
      <c r="EL8" s="187"/>
      <c r="EM8" s="187"/>
      <c r="EN8" s="187"/>
      <c r="EO8" s="187"/>
      <c r="EP8" s="187"/>
      <c r="EQ8" s="187"/>
      <c r="ER8" s="187"/>
      <c r="ES8" s="187"/>
      <c r="ET8" s="187"/>
      <c r="EU8" s="187"/>
      <c r="EV8" s="187"/>
      <c r="EW8" s="187"/>
      <c r="EX8" s="187"/>
      <c r="EY8" s="187"/>
      <c r="EZ8" s="187"/>
      <c r="FA8" s="187"/>
      <c r="FB8" s="187"/>
      <c r="FC8" s="187"/>
      <c r="FD8" s="187"/>
      <c r="FE8" s="187"/>
      <c r="FF8" s="187"/>
      <c r="FG8" s="187"/>
      <c r="FH8" s="187"/>
      <c r="FI8" s="187"/>
      <c r="FJ8" s="187"/>
      <c r="FK8" s="187"/>
      <c r="FL8" s="187"/>
      <c r="FM8" s="187"/>
      <c r="FN8" s="187"/>
      <c r="FO8" s="187"/>
      <c r="FP8" s="187"/>
      <c r="FQ8" s="187"/>
      <c r="FR8" s="187"/>
      <c r="FS8" s="187"/>
      <c r="FT8" s="187"/>
      <c r="FU8" s="187"/>
    </row>
    <row r="9" spans="1:279" s="189" customFormat="1" ht="10.5" customHeight="1" thickTop="1" thickBot="1">
      <c r="A9" s="501"/>
      <c r="B9" s="502"/>
      <c r="C9" s="502"/>
      <c r="D9" s="502"/>
      <c r="E9" s="502"/>
      <c r="F9" s="502"/>
      <c r="G9" s="502"/>
      <c r="H9" s="502"/>
      <c r="I9" s="502"/>
      <c r="J9" s="502"/>
      <c r="K9" s="502"/>
      <c r="L9" s="502"/>
      <c r="M9" s="502"/>
      <c r="N9" s="502"/>
      <c r="U9" s="190"/>
      <c r="V9" s="191"/>
      <c r="W9" s="191"/>
      <c r="X9" s="191"/>
      <c r="Y9" s="191"/>
      <c r="Z9" s="191"/>
      <c r="AA9" s="191"/>
      <c r="AB9" s="191"/>
      <c r="AC9" s="191"/>
      <c r="AD9" s="191"/>
      <c r="AE9" s="191"/>
      <c r="AF9" s="191"/>
      <c r="AG9" s="191"/>
      <c r="AH9" s="191"/>
      <c r="AI9" s="191"/>
      <c r="AJ9" s="191"/>
      <c r="AK9" s="191"/>
      <c r="AL9" s="191"/>
      <c r="AM9" s="191"/>
      <c r="AN9" s="191"/>
      <c r="AO9" s="191"/>
      <c r="AP9" s="191"/>
      <c r="AQ9" s="191"/>
      <c r="AR9" s="191"/>
      <c r="AS9" s="191"/>
      <c r="AT9" s="191"/>
      <c r="AU9" s="191"/>
      <c r="AV9" s="191"/>
      <c r="AW9" s="191"/>
      <c r="AX9" s="191"/>
      <c r="AY9" s="191"/>
      <c r="AZ9" s="191"/>
      <c r="BA9" s="191"/>
      <c r="BB9" s="191"/>
      <c r="BC9" s="191"/>
      <c r="BD9" s="191"/>
      <c r="BE9" s="191"/>
      <c r="BF9" s="191"/>
      <c r="BG9" s="191"/>
      <c r="BH9" s="191"/>
      <c r="BI9" s="191"/>
      <c r="BJ9" s="191"/>
      <c r="BK9" s="191"/>
      <c r="BL9" s="191"/>
      <c r="BM9" s="191"/>
      <c r="BN9" s="191"/>
      <c r="BO9" s="191"/>
      <c r="BP9" s="191"/>
      <c r="BQ9" s="191"/>
      <c r="BR9" s="191"/>
      <c r="BS9" s="191"/>
      <c r="BT9" s="191"/>
      <c r="BU9" s="191"/>
      <c r="BV9" s="191"/>
      <c r="BW9" s="191"/>
      <c r="BX9" s="191"/>
      <c r="BY9" s="191"/>
      <c r="BZ9" s="191"/>
      <c r="CA9" s="191"/>
      <c r="CB9" s="191"/>
      <c r="CC9" s="191"/>
      <c r="CD9" s="191"/>
      <c r="CE9" s="191"/>
      <c r="CF9" s="191"/>
      <c r="CG9" s="191"/>
      <c r="CH9" s="191"/>
      <c r="CI9" s="191"/>
      <c r="CJ9" s="191"/>
      <c r="CK9" s="191"/>
      <c r="CL9" s="191"/>
      <c r="CM9" s="191"/>
      <c r="CN9" s="191"/>
      <c r="CO9" s="191"/>
      <c r="CP9" s="191"/>
      <c r="CQ9" s="191"/>
      <c r="CR9" s="191"/>
      <c r="CS9" s="191"/>
      <c r="CT9" s="191"/>
      <c r="CU9" s="191"/>
      <c r="CV9" s="191"/>
      <c r="CW9" s="191"/>
      <c r="CX9" s="191"/>
      <c r="CY9" s="191"/>
      <c r="CZ9" s="191"/>
      <c r="DA9" s="191"/>
      <c r="DB9" s="191"/>
      <c r="DC9" s="191"/>
      <c r="DD9" s="191"/>
      <c r="DE9" s="191"/>
      <c r="DF9" s="191"/>
      <c r="DG9" s="191"/>
      <c r="DH9" s="191"/>
      <c r="DI9" s="191"/>
      <c r="DJ9" s="191"/>
      <c r="DK9" s="191"/>
      <c r="DL9" s="191"/>
      <c r="DM9" s="191"/>
      <c r="DN9" s="191"/>
      <c r="DO9" s="191"/>
      <c r="DP9" s="191"/>
      <c r="DQ9" s="191"/>
      <c r="DR9" s="191"/>
      <c r="DS9" s="191"/>
      <c r="DT9" s="191"/>
      <c r="DU9" s="191"/>
      <c r="DV9" s="191"/>
      <c r="DW9" s="191"/>
      <c r="DX9" s="191"/>
      <c r="DY9" s="191"/>
      <c r="DZ9" s="191"/>
      <c r="EA9" s="191"/>
      <c r="EB9" s="191"/>
      <c r="EC9" s="191"/>
      <c r="ED9" s="191"/>
      <c r="EE9" s="191"/>
      <c r="EF9" s="191"/>
      <c r="EG9" s="191"/>
      <c r="EH9" s="191"/>
      <c r="EI9" s="191"/>
      <c r="EJ9" s="191"/>
      <c r="EK9" s="191"/>
      <c r="EL9" s="191"/>
      <c r="EM9" s="191"/>
      <c r="EN9" s="191"/>
      <c r="EO9" s="191"/>
      <c r="EP9" s="191"/>
      <c r="EQ9" s="191"/>
      <c r="ER9" s="191"/>
      <c r="ES9" s="191"/>
      <c r="ET9" s="191"/>
      <c r="EU9" s="191"/>
      <c r="EV9" s="191"/>
      <c r="EW9" s="191"/>
      <c r="EX9" s="191"/>
      <c r="EY9" s="191"/>
      <c r="EZ9" s="191"/>
      <c r="FA9" s="191"/>
      <c r="FB9" s="191"/>
      <c r="FC9" s="191"/>
      <c r="FD9" s="191"/>
      <c r="FE9" s="191"/>
      <c r="FF9" s="191"/>
      <c r="FG9" s="191"/>
      <c r="FH9" s="191"/>
      <c r="FI9" s="191"/>
      <c r="FJ9" s="191"/>
      <c r="FK9" s="191"/>
      <c r="FL9" s="191"/>
      <c r="FM9" s="191"/>
      <c r="FN9" s="191"/>
      <c r="FO9" s="191"/>
      <c r="FP9" s="191"/>
      <c r="FQ9" s="191"/>
      <c r="FR9" s="191"/>
      <c r="FS9" s="191"/>
      <c r="FT9" s="191"/>
      <c r="FU9" s="191"/>
    </row>
    <row r="10" spans="1:279" s="192" customFormat="1" ht="15" customHeight="1">
      <c r="A10" s="492">
        <f>'Mapa Final'!A10</f>
        <v>1</v>
      </c>
      <c r="B10" s="477" t="str">
        <f>'Mapa Final'!B10</f>
        <v xml:space="preserve">Inexactitud en el registro de la gestion de los procesos misionales y actuaciones administrativa </v>
      </c>
      <c r="C10" s="477" t="str">
        <f>'Mapa Final'!C10</f>
        <v>Afectación en la Prestación del Servicio de Justicia</v>
      </c>
      <c r="D10" s="477" t="str">
        <f>'Mapa Final'!D10</f>
        <v>1. Errores en la información registrada en los aplicativos Justicia XXI, SIERJU-BI y SAMAI.
2.Insuficiencia de personal para la carga laboral presentada. 
3.Fallas en la funcionalidad de los aplicativos    
4.Incremento de solicitudes  por la  alta demanda judicial.
5.Inadecuado control de verificación del registro de la información.
6. Inadecuado registro de las actuaciones en acciones constitucionales, medios de control y procesos ejecutivos</v>
      </c>
      <c r="E10" s="480" t="str">
        <f>'Mapa Final'!E10</f>
        <v>Errores en la información registrada en los aplicativos Justicia XXI WEB y SIERJU-BI</v>
      </c>
      <c r="F10" s="480" t="str">
        <f>'Mapa Final'!F10</f>
        <v>Posibilidad de incumplimiento de las metas establecidas debido a Errores en la información registrada en los aplicativos Justicia XXI, SIERJU-BI y SAMAI.</v>
      </c>
      <c r="G10" s="480" t="str">
        <f>'Mapa Final'!G10</f>
        <v>Ejecución y Administración de Procesos</v>
      </c>
      <c r="H10" s="495" t="str">
        <f>'Mapa Final'!I10</f>
        <v>Alta</v>
      </c>
      <c r="I10" s="498" t="str">
        <f>'Mapa Final'!L10</f>
        <v>Moderado</v>
      </c>
      <c r="J10" s="483" t="str">
        <f>'Mapa Final'!N10</f>
        <v xml:space="preserve">Alto </v>
      </c>
      <c r="K10" s="486" t="str">
        <f>'Mapa Final'!AA10</f>
        <v>Media</v>
      </c>
      <c r="L10" s="486" t="str">
        <f>'Mapa Final'!AE10</f>
        <v>Moderado</v>
      </c>
      <c r="M10" s="489" t="str">
        <f>'Mapa Final'!AG10</f>
        <v>Moderado</v>
      </c>
      <c r="N10" s="486" t="str">
        <f>'Mapa Final'!AH10</f>
        <v>Aceptar</v>
      </c>
      <c r="O10" s="474"/>
      <c r="P10" s="474"/>
      <c r="Q10" s="474"/>
      <c r="R10" s="474"/>
      <c r="S10" s="474"/>
      <c r="T10" s="474"/>
      <c r="U10" s="474"/>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row>
    <row r="11" spans="1:279" s="192" customFormat="1" ht="13.5" customHeight="1">
      <c r="A11" s="493"/>
      <c r="B11" s="478"/>
      <c r="C11" s="478"/>
      <c r="D11" s="478"/>
      <c r="E11" s="481"/>
      <c r="F11" s="481"/>
      <c r="G11" s="481"/>
      <c r="H11" s="496"/>
      <c r="I11" s="499"/>
      <c r="J11" s="484"/>
      <c r="K11" s="487"/>
      <c r="L11" s="487"/>
      <c r="M11" s="490"/>
      <c r="N11" s="487"/>
      <c r="O11" s="475"/>
      <c r="P11" s="475"/>
      <c r="Q11" s="475"/>
      <c r="R11" s="475"/>
      <c r="S11" s="475"/>
      <c r="T11" s="475"/>
      <c r="U11" s="47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row>
    <row r="12" spans="1:279" s="192" customFormat="1" ht="13.5" customHeight="1">
      <c r="A12" s="493"/>
      <c r="B12" s="478"/>
      <c r="C12" s="478"/>
      <c r="D12" s="478"/>
      <c r="E12" s="481"/>
      <c r="F12" s="481"/>
      <c r="G12" s="481"/>
      <c r="H12" s="496"/>
      <c r="I12" s="499"/>
      <c r="J12" s="484"/>
      <c r="K12" s="487"/>
      <c r="L12" s="487"/>
      <c r="M12" s="490"/>
      <c r="N12" s="487"/>
      <c r="O12" s="475"/>
      <c r="P12" s="475"/>
      <c r="Q12" s="475"/>
      <c r="R12" s="475"/>
      <c r="S12" s="475"/>
      <c r="T12" s="475"/>
      <c r="U12" s="47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row>
    <row r="13" spans="1:279" s="192" customFormat="1" ht="13.5" customHeight="1">
      <c r="A13" s="493"/>
      <c r="B13" s="478"/>
      <c r="C13" s="478"/>
      <c r="D13" s="478"/>
      <c r="E13" s="481"/>
      <c r="F13" s="481"/>
      <c r="G13" s="481"/>
      <c r="H13" s="496"/>
      <c r="I13" s="499"/>
      <c r="J13" s="484"/>
      <c r="K13" s="487"/>
      <c r="L13" s="487"/>
      <c r="M13" s="490"/>
      <c r="N13" s="487"/>
      <c r="O13" s="475"/>
      <c r="P13" s="475"/>
      <c r="Q13" s="475"/>
      <c r="R13" s="475"/>
      <c r="S13" s="475"/>
      <c r="T13" s="475"/>
      <c r="U13" s="47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row>
    <row r="14" spans="1:279" s="192" customFormat="1" ht="238.5" customHeight="1" thickBot="1">
      <c r="A14" s="494"/>
      <c r="B14" s="479"/>
      <c r="C14" s="479"/>
      <c r="D14" s="479"/>
      <c r="E14" s="482"/>
      <c r="F14" s="482"/>
      <c r="G14" s="482"/>
      <c r="H14" s="497"/>
      <c r="I14" s="500"/>
      <c r="J14" s="485"/>
      <c r="K14" s="488"/>
      <c r="L14" s="488"/>
      <c r="M14" s="491"/>
      <c r="N14" s="488"/>
      <c r="O14" s="476"/>
      <c r="P14" s="476"/>
      <c r="Q14" s="476"/>
      <c r="R14" s="476"/>
      <c r="S14" s="476"/>
      <c r="T14" s="476"/>
      <c r="U14" s="476"/>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row>
    <row r="15" spans="1:279" s="192" customFormat="1" ht="15" customHeight="1">
      <c r="A15" s="492">
        <f>'Mapa Final'!A15</f>
        <v>2</v>
      </c>
      <c r="B15" s="477" t="str">
        <f>'Mapa Final'!B15</f>
        <v>ERRORES DE REPARTO</v>
      </c>
      <c r="C15" s="477" t="str">
        <f>'Mapa Final'!C15</f>
        <v>Afectación en la Prestación del Servicio de Justicia</v>
      </c>
      <c r="D15" s="477" t="str">
        <f>'Mapa Final'!D15</f>
        <v>1.Falta de planeación y organización en el proceso de reparto.
2. Falta de capacidad instalada para atender el alto volúmen de trabajo debido a la cantidad de expedientes que se recepcionan. 
3. Inconsistencias entre el órden establecido por el administrador del sistema y el órden previsto en los Acuerdos que norman el reparto.</v>
      </c>
      <c r="E15" s="480" t="str">
        <f>'Mapa Final'!E15</f>
        <v>Errores en todas las actividades ligadas al reparto.</v>
      </c>
      <c r="F15" s="480" t="str">
        <f>'Mapa Final'!F15</f>
        <v>Posibilidad de incumplimiento de las metas establecidas debido a errores en todas las actividades ligadas al reparto</v>
      </c>
      <c r="G15" s="480" t="str">
        <f>'Mapa Final'!G15</f>
        <v>Ejecución y Administración de Procesos</v>
      </c>
      <c r="H15" s="495" t="str">
        <f>'Mapa Final'!I15</f>
        <v>Alta</v>
      </c>
      <c r="I15" s="498" t="str">
        <f>'Mapa Final'!L15</f>
        <v>Moderado</v>
      </c>
      <c r="J15" s="483" t="str">
        <f>'Mapa Final'!N15</f>
        <v xml:space="preserve">Alto </v>
      </c>
      <c r="K15" s="486" t="str">
        <f>'Mapa Final'!AA15</f>
        <v>Media</v>
      </c>
      <c r="L15" s="486" t="str">
        <f>'Mapa Final'!AE15</f>
        <v>Moderado</v>
      </c>
      <c r="M15" s="489" t="str">
        <f>'Mapa Final'!AG15</f>
        <v>Moderado</v>
      </c>
      <c r="N15" s="486" t="str">
        <f>'Mapa Final'!AH15</f>
        <v>Aceptar</v>
      </c>
      <c r="O15" s="474"/>
      <c r="P15" s="474"/>
      <c r="Q15" s="474"/>
      <c r="R15" s="474"/>
      <c r="S15" s="474"/>
      <c r="T15" s="474"/>
      <c r="U15" s="474"/>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row>
    <row r="16" spans="1:279" s="192" customFormat="1" ht="13.5" customHeight="1">
      <c r="A16" s="493"/>
      <c r="B16" s="478"/>
      <c r="C16" s="478"/>
      <c r="D16" s="478"/>
      <c r="E16" s="481"/>
      <c r="F16" s="481"/>
      <c r="G16" s="481"/>
      <c r="H16" s="496"/>
      <c r="I16" s="499"/>
      <c r="J16" s="484"/>
      <c r="K16" s="487"/>
      <c r="L16" s="487"/>
      <c r="M16" s="490"/>
      <c r="N16" s="487"/>
      <c r="O16" s="475"/>
      <c r="P16" s="475"/>
      <c r="Q16" s="475"/>
      <c r="R16" s="475"/>
      <c r="S16" s="475"/>
      <c r="T16" s="475"/>
      <c r="U16" s="47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row>
    <row r="17" spans="1:177" s="192" customFormat="1" ht="13.5" customHeight="1">
      <c r="A17" s="493"/>
      <c r="B17" s="478"/>
      <c r="C17" s="478"/>
      <c r="D17" s="478"/>
      <c r="E17" s="481"/>
      <c r="F17" s="481"/>
      <c r="G17" s="481"/>
      <c r="H17" s="496"/>
      <c r="I17" s="499"/>
      <c r="J17" s="484"/>
      <c r="K17" s="487"/>
      <c r="L17" s="487"/>
      <c r="M17" s="490"/>
      <c r="N17" s="487"/>
      <c r="O17" s="475"/>
      <c r="P17" s="475"/>
      <c r="Q17" s="475"/>
      <c r="R17" s="475"/>
      <c r="S17" s="475"/>
      <c r="T17" s="475"/>
      <c r="U17" s="47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row>
    <row r="18" spans="1:177" s="192" customFormat="1" ht="13.5" customHeight="1">
      <c r="A18" s="493"/>
      <c r="B18" s="478"/>
      <c r="C18" s="478"/>
      <c r="D18" s="478"/>
      <c r="E18" s="481"/>
      <c r="F18" s="481"/>
      <c r="G18" s="481"/>
      <c r="H18" s="496"/>
      <c r="I18" s="499"/>
      <c r="J18" s="484"/>
      <c r="K18" s="487"/>
      <c r="L18" s="487"/>
      <c r="M18" s="490"/>
      <c r="N18" s="487"/>
      <c r="O18" s="475"/>
      <c r="P18" s="475"/>
      <c r="Q18" s="475"/>
      <c r="R18" s="475"/>
      <c r="S18" s="475"/>
      <c r="T18" s="475"/>
      <c r="U18" s="47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row>
    <row r="19" spans="1:177" s="192" customFormat="1" ht="255.75" customHeight="1" thickBot="1">
      <c r="A19" s="494"/>
      <c r="B19" s="479"/>
      <c r="C19" s="479"/>
      <c r="D19" s="479"/>
      <c r="E19" s="482"/>
      <c r="F19" s="482"/>
      <c r="G19" s="482"/>
      <c r="H19" s="497"/>
      <c r="I19" s="500"/>
      <c r="J19" s="485"/>
      <c r="K19" s="488"/>
      <c r="L19" s="488"/>
      <c r="M19" s="491"/>
      <c r="N19" s="488"/>
      <c r="O19" s="476"/>
      <c r="P19" s="476"/>
      <c r="Q19" s="476"/>
      <c r="R19" s="476"/>
      <c r="S19" s="476"/>
      <c r="T19" s="476"/>
      <c r="U19" s="476"/>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row>
    <row r="20" spans="1:177" ht="15" customHeight="1">
      <c r="A20" s="492">
        <f>'Mapa Final'!A20</f>
        <v>3</v>
      </c>
      <c r="B20" s="477" t="str">
        <f>'Mapa Final'!B20</f>
        <v>ERRORES EN LA NOTIFICACIÓN</v>
      </c>
      <c r="C20" s="477" t="str">
        <f>'Mapa Final'!C20</f>
        <v>Afectación en la Prestación del Servicio de Justicia</v>
      </c>
      <c r="D20" s="477" t="str">
        <f>'Mapa Final'!D20</f>
        <v>1. Falta de seguimiento y control del cumplimiento efectivo de la actividad asignada. 
2. Falta de información pertinente para realizar la actividad (correos errados, direcciones erradas de las partes). 
3. Falta de recursos, medios electrónicos y tecnológicos para el cumplimiento de la actividad.</v>
      </c>
      <c r="E20" s="480" t="str">
        <f>'Mapa Final'!E20</f>
        <v>Falta de vinculaciòn de las partes y terceros que genera nulidades y demoras en el proceso.</v>
      </c>
      <c r="F20" s="480" t="str">
        <f>'Mapa Final'!F20</f>
        <v>Posibilidad de Incumplimiento de las metas establecidas debido a la Falta de vinculaciòn de las partes y terceros que genera nulidades y demoras en el proceso.</v>
      </c>
      <c r="G20" s="480" t="str">
        <f>'Mapa Final'!G20</f>
        <v>Ejecución y Administración de Procesos</v>
      </c>
      <c r="H20" s="495" t="str">
        <f>'Mapa Final'!I20</f>
        <v>Alta</v>
      </c>
      <c r="I20" s="498" t="str">
        <f>'Mapa Final'!L20</f>
        <v>Mayor</v>
      </c>
      <c r="J20" s="483" t="str">
        <f>'Mapa Final'!N20</f>
        <v xml:space="preserve">Alto </v>
      </c>
      <c r="K20" s="486" t="str">
        <f>'Mapa Final'!AA20</f>
        <v>Media</v>
      </c>
      <c r="L20" s="486" t="str">
        <f>'Mapa Final'!AE20</f>
        <v>Mayor</v>
      </c>
      <c r="M20" s="489" t="str">
        <f>'Mapa Final'!AG20</f>
        <v xml:space="preserve">Alto </v>
      </c>
      <c r="N20" s="486" t="str">
        <f>'Mapa Final'!AH20</f>
        <v>Aceptar</v>
      </c>
      <c r="O20" s="474"/>
      <c r="P20" s="474"/>
      <c r="Q20" s="474"/>
      <c r="R20" s="474"/>
      <c r="S20" s="474"/>
      <c r="T20" s="474"/>
      <c r="U20" s="474"/>
      <c r="V20" s="35"/>
      <c r="W20" s="35"/>
    </row>
    <row r="21" spans="1:177">
      <c r="A21" s="493"/>
      <c r="B21" s="478"/>
      <c r="C21" s="478"/>
      <c r="D21" s="478"/>
      <c r="E21" s="481"/>
      <c r="F21" s="481"/>
      <c r="G21" s="481"/>
      <c r="H21" s="496"/>
      <c r="I21" s="499"/>
      <c r="J21" s="484"/>
      <c r="K21" s="487"/>
      <c r="L21" s="487"/>
      <c r="M21" s="490"/>
      <c r="N21" s="487"/>
      <c r="O21" s="475"/>
      <c r="P21" s="475"/>
      <c r="Q21" s="475"/>
      <c r="R21" s="475"/>
      <c r="S21" s="475"/>
      <c r="T21" s="475"/>
      <c r="U21" s="475"/>
      <c r="V21" s="35"/>
      <c r="W21" s="35"/>
    </row>
    <row r="22" spans="1:177">
      <c r="A22" s="493"/>
      <c r="B22" s="478"/>
      <c r="C22" s="478"/>
      <c r="D22" s="478"/>
      <c r="E22" s="481"/>
      <c r="F22" s="481"/>
      <c r="G22" s="481"/>
      <c r="H22" s="496"/>
      <c r="I22" s="499"/>
      <c r="J22" s="484"/>
      <c r="K22" s="487"/>
      <c r="L22" s="487"/>
      <c r="M22" s="490"/>
      <c r="N22" s="487"/>
      <c r="O22" s="475"/>
      <c r="P22" s="475"/>
      <c r="Q22" s="475"/>
      <c r="R22" s="475"/>
      <c r="S22" s="475"/>
      <c r="T22" s="475"/>
      <c r="U22" s="475"/>
      <c r="V22" s="35"/>
      <c r="W22" s="35"/>
    </row>
    <row r="23" spans="1:177">
      <c r="A23" s="493"/>
      <c r="B23" s="478"/>
      <c r="C23" s="478"/>
      <c r="D23" s="478"/>
      <c r="E23" s="481"/>
      <c r="F23" s="481"/>
      <c r="G23" s="481"/>
      <c r="H23" s="496"/>
      <c r="I23" s="499"/>
      <c r="J23" s="484"/>
      <c r="K23" s="487"/>
      <c r="L23" s="487"/>
      <c r="M23" s="490"/>
      <c r="N23" s="487"/>
      <c r="O23" s="475"/>
      <c r="P23" s="475"/>
      <c r="Q23" s="475"/>
      <c r="R23" s="475"/>
      <c r="S23" s="475"/>
      <c r="T23" s="475"/>
      <c r="U23" s="475"/>
      <c r="V23" s="35"/>
      <c r="W23" s="35"/>
    </row>
    <row r="24" spans="1:177" ht="307.5" customHeight="1" thickBot="1">
      <c r="A24" s="494"/>
      <c r="B24" s="479"/>
      <c r="C24" s="479"/>
      <c r="D24" s="479"/>
      <c r="E24" s="482"/>
      <c r="F24" s="482"/>
      <c r="G24" s="482"/>
      <c r="H24" s="497"/>
      <c r="I24" s="500"/>
      <c r="J24" s="485"/>
      <c r="K24" s="488"/>
      <c r="L24" s="488"/>
      <c r="M24" s="491"/>
      <c r="N24" s="488"/>
      <c r="O24" s="476"/>
      <c r="P24" s="476"/>
      <c r="Q24" s="476"/>
      <c r="R24" s="476"/>
      <c r="S24" s="476"/>
      <c r="T24" s="476"/>
      <c r="U24" s="476"/>
      <c r="V24" s="35"/>
      <c r="W24" s="35"/>
    </row>
    <row r="25" spans="1:177" ht="15" customHeight="1">
      <c r="A25" s="492">
        <f>'Mapa Final'!A25</f>
        <v>4</v>
      </c>
      <c r="B25" s="477" t="str">
        <f>'Mapa Final'!B25</f>
        <v>FALTA DE PLANEACIÓN</v>
      </c>
      <c r="C25" s="477" t="str">
        <f>'Mapa Final'!C25</f>
        <v>Incumplimiento de las metas establecidas</v>
      </c>
      <c r="D25" s="477" t="str">
        <f>'Mapa Final'!D25</f>
        <v>1.Imprecisión al establecer lineamientos de planeaciòn  para el desarrollo de las tareas propias del despacho.
2.Deficiencia en las competencias necesarias del personal del despacho. 
3.Insuficiencia de equipos y soporte tecnológicos para el trabajo presencial y  virtual.
4.Complejidad de los procesos judiciales.
5.Insuficiencia de personal para la carga laboral presentada.</v>
      </c>
      <c r="E25" s="480" t="str">
        <f>'Mapa Final'!E25</f>
        <v>Desconocimiento del contexto interno y externo del despacho judicial.</v>
      </c>
      <c r="F25" s="480" t="str">
        <f>'Mapa Final'!F25</f>
        <v>Posibilidad de Incumplimiento de las metas establecidas debido a Desconocimiento del contexto interno y externo del despacho judicial.</v>
      </c>
      <c r="G25" s="480" t="str">
        <f>'Mapa Final'!G25</f>
        <v>Ejecución y Administración de Procesos</v>
      </c>
      <c r="H25" s="495" t="str">
        <f>'Mapa Final'!I25</f>
        <v>Baja</v>
      </c>
      <c r="I25" s="498" t="str">
        <f>'Mapa Final'!L25</f>
        <v>Moderado</v>
      </c>
      <c r="J25" s="483" t="str">
        <f>'Mapa Final'!N25</f>
        <v>Moderado</v>
      </c>
      <c r="K25" s="486" t="str">
        <f>'Mapa Final'!AA25</f>
        <v>Baja</v>
      </c>
      <c r="L25" s="486" t="str">
        <f>'Mapa Final'!AE25</f>
        <v>Moderado</v>
      </c>
      <c r="M25" s="489" t="str">
        <f>'Mapa Final'!AG25</f>
        <v>Moderado</v>
      </c>
      <c r="N25" s="486" t="str">
        <f>'Mapa Final'!AH25</f>
        <v>Aceptar</v>
      </c>
      <c r="O25" s="474"/>
      <c r="P25" s="474"/>
      <c r="Q25" s="474"/>
      <c r="R25" s="474"/>
      <c r="S25" s="474"/>
      <c r="T25" s="474"/>
      <c r="U25" s="474"/>
    </row>
    <row r="26" spans="1:177">
      <c r="A26" s="493"/>
      <c r="B26" s="478"/>
      <c r="C26" s="478"/>
      <c r="D26" s="478"/>
      <c r="E26" s="481"/>
      <c r="F26" s="481"/>
      <c r="G26" s="481"/>
      <c r="H26" s="496"/>
      <c r="I26" s="499"/>
      <c r="J26" s="484"/>
      <c r="K26" s="487"/>
      <c r="L26" s="487"/>
      <c r="M26" s="490"/>
      <c r="N26" s="487"/>
      <c r="O26" s="475"/>
      <c r="P26" s="475"/>
      <c r="Q26" s="475"/>
      <c r="R26" s="475"/>
      <c r="S26" s="475"/>
      <c r="T26" s="475"/>
      <c r="U26" s="475"/>
    </row>
    <row r="27" spans="1:177">
      <c r="A27" s="493"/>
      <c r="B27" s="478"/>
      <c r="C27" s="478"/>
      <c r="D27" s="478"/>
      <c r="E27" s="481"/>
      <c r="F27" s="481"/>
      <c r="G27" s="481"/>
      <c r="H27" s="496"/>
      <c r="I27" s="499"/>
      <c r="J27" s="484"/>
      <c r="K27" s="487"/>
      <c r="L27" s="487"/>
      <c r="M27" s="490"/>
      <c r="N27" s="487"/>
      <c r="O27" s="475"/>
      <c r="P27" s="475"/>
      <c r="Q27" s="475"/>
      <c r="R27" s="475"/>
      <c r="S27" s="475"/>
      <c r="T27" s="475"/>
      <c r="U27" s="475"/>
    </row>
    <row r="28" spans="1:177">
      <c r="A28" s="493"/>
      <c r="B28" s="478"/>
      <c r="C28" s="478"/>
      <c r="D28" s="478"/>
      <c r="E28" s="481"/>
      <c r="F28" s="481"/>
      <c r="G28" s="481"/>
      <c r="H28" s="496"/>
      <c r="I28" s="499"/>
      <c r="J28" s="484"/>
      <c r="K28" s="487"/>
      <c r="L28" s="487"/>
      <c r="M28" s="490"/>
      <c r="N28" s="487"/>
      <c r="O28" s="475"/>
      <c r="P28" s="475"/>
      <c r="Q28" s="475"/>
      <c r="R28" s="475"/>
      <c r="S28" s="475"/>
      <c r="T28" s="475"/>
      <c r="U28" s="475"/>
    </row>
    <row r="29" spans="1:177" ht="254.25" customHeight="1" thickBot="1">
      <c r="A29" s="494"/>
      <c r="B29" s="479"/>
      <c r="C29" s="479"/>
      <c r="D29" s="479"/>
      <c r="E29" s="482"/>
      <c r="F29" s="482"/>
      <c r="G29" s="482"/>
      <c r="H29" s="497"/>
      <c r="I29" s="500"/>
      <c r="J29" s="485"/>
      <c r="K29" s="488"/>
      <c r="L29" s="488"/>
      <c r="M29" s="491"/>
      <c r="N29" s="488"/>
      <c r="O29" s="476"/>
      <c r="P29" s="476"/>
      <c r="Q29" s="476"/>
      <c r="R29" s="476"/>
      <c r="S29" s="476"/>
      <c r="T29" s="476"/>
      <c r="U29" s="476"/>
    </row>
    <row r="30" spans="1:177" ht="15" customHeight="1">
      <c r="A30" s="492">
        <f>'Mapa Final'!A30</f>
        <v>5</v>
      </c>
      <c r="B30" s="477" t="str">
        <f>'Mapa Final'!B30</f>
        <v>USO INCORRECTO DE LAS TICS Y DIFICULTADES DERIVADAS DEL TRABAJO EN CASA</v>
      </c>
      <c r="C30" s="477" t="str">
        <f>'Mapa Final'!C30</f>
        <v>Afectación en la Prestación del Servicio de Justicia</v>
      </c>
      <c r="D30" s="477" t="str">
        <f>'Mapa Final'!D30</f>
        <v>1. Uso incorrecto de las herramientas tecnologicas por parte de los servidores judiciales y los usuarios.
2. Falta de conectividad para la realización y/o participación en las audiencias virtuales.</v>
      </c>
      <c r="E30" s="480" t="str">
        <f>'Mapa Final'!E30</f>
        <v xml:space="preserve">Falta de capacitaciones en TICs y/o falta de medios tecnológicos para llevar acabo las audiencias virtuales. </v>
      </c>
      <c r="F30" s="480" t="str">
        <f>'Mapa Final'!F30</f>
        <v>Posibilidad de afectación en la prestación de servicios judiciales debido a la falta de capacitaciones en TICs y/o falta de medios tecnológicos para llevar a cabo las audiencias virtuales.</v>
      </c>
      <c r="G30" s="480" t="str">
        <f>'Mapa Final'!G30</f>
        <v>Usuarios, productos y prácticas organizacionales</v>
      </c>
      <c r="H30" s="495" t="str">
        <f>'Mapa Final'!I30</f>
        <v>Muy Alta</v>
      </c>
      <c r="I30" s="498" t="str">
        <f>'Mapa Final'!L30</f>
        <v>Mayor</v>
      </c>
      <c r="J30" s="483" t="str">
        <f>'Mapa Final'!N30</f>
        <v xml:space="preserve">Alto </v>
      </c>
      <c r="K30" s="486" t="str">
        <f>'Mapa Final'!AA30</f>
        <v>Media</v>
      </c>
      <c r="L30" s="486" t="str">
        <f>'Mapa Final'!AE30</f>
        <v>Mayor</v>
      </c>
      <c r="M30" s="489" t="str">
        <f>'Mapa Final'!AG30</f>
        <v xml:space="preserve">Alto </v>
      </c>
      <c r="N30" s="486" t="str">
        <f>'Mapa Final'!AH30</f>
        <v>Aceptar</v>
      </c>
      <c r="O30" s="474"/>
      <c r="P30" s="474"/>
      <c r="Q30" s="474"/>
      <c r="R30" s="474"/>
      <c r="S30" s="474"/>
      <c r="T30" s="474"/>
      <c r="U30" s="474"/>
    </row>
    <row r="31" spans="1:177">
      <c r="A31" s="493"/>
      <c r="B31" s="478"/>
      <c r="C31" s="478"/>
      <c r="D31" s="478"/>
      <c r="E31" s="481"/>
      <c r="F31" s="481"/>
      <c r="G31" s="481"/>
      <c r="H31" s="496"/>
      <c r="I31" s="499"/>
      <c r="J31" s="484"/>
      <c r="K31" s="487"/>
      <c r="L31" s="487"/>
      <c r="M31" s="490"/>
      <c r="N31" s="487"/>
      <c r="O31" s="475"/>
      <c r="P31" s="475"/>
      <c r="Q31" s="475"/>
      <c r="R31" s="475"/>
      <c r="S31" s="475"/>
      <c r="T31" s="475"/>
      <c r="U31" s="475"/>
    </row>
    <row r="32" spans="1:177">
      <c r="A32" s="493"/>
      <c r="B32" s="478"/>
      <c r="C32" s="478"/>
      <c r="D32" s="478"/>
      <c r="E32" s="481"/>
      <c r="F32" s="481"/>
      <c r="G32" s="481"/>
      <c r="H32" s="496"/>
      <c r="I32" s="499"/>
      <c r="J32" s="484"/>
      <c r="K32" s="487"/>
      <c r="L32" s="487"/>
      <c r="M32" s="490"/>
      <c r="N32" s="487"/>
      <c r="O32" s="475"/>
      <c r="P32" s="475"/>
      <c r="Q32" s="475"/>
      <c r="R32" s="475"/>
      <c r="S32" s="475"/>
      <c r="T32" s="475"/>
      <c r="U32" s="475"/>
    </row>
    <row r="33" spans="1:21">
      <c r="A33" s="493"/>
      <c r="B33" s="478"/>
      <c r="C33" s="478"/>
      <c r="D33" s="478"/>
      <c r="E33" s="481"/>
      <c r="F33" s="481"/>
      <c r="G33" s="481"/>
      <c r="H33" s="496"/>
      <c r="I33" s="499"/>
      <c r="J33" s="484"/>
      <c r="K33" s="487"/>
      <c r="L33" s="487"/>
      <c r="M33" s="490"/>
      <c r="N33" s="487"/>
      <c r="O33" s="475"/>
      <c r="P33" s="475"/>
      <c r="Q33" s="475"/>
      <c r="R33" s="475"/>
      <c r="S33" s="475"/>
      <c r="T33" s="475"/>
      <c r="U33" s="475"/>
    </row>
    <row r="34" spans="1:21" ht="230.25" customHeight="1" thickBot="1">
      <c r="A34" s="494"/>
      <c r="B34" s="479"/>
      <c r="C34" s="479"/>
      <c r="D34" s="479"/>
      <c r="E34" s="482"/>
      <c r="F34" s="482"/>
      <c r="G34" s="482"/>
      <c r="H34" s="497"/>
      <c r="I34" s="500"/>
      <c r="J34" s="485"/>
      <c r="K34" s="488"/>
      <c r="L34" s="488"/>
      <c r="M34" s="491"/>
      <c r="N34" s="488"/>
      <c r="O34" s="476"/>
      <c r="P34" s="476"/>
      <c r="Q34" s="476"/>
      <c r="R34" s="476"/>
      <c r="S34" s="476"/>
      <c r="T34" s="476"/>
      <c r="U34" s="476"/>
    </row>
    <row r="35" spans="1:21" ht="15" customHeight="1">
      <c r="A35" s="492">
        <f>'Mapa Final'!A35</f>
        <v>6</v>
      </c>
      <c r="B35" s="477" t="str">
        <f>'Mapa Final'!B35</f>
        <v>DECISIÓN JUDICIAL PROFERIDA CON FUNDAMENTO EN NORMAS DEROGADAS Y/O MODIFICADAS.</v>
      </c>
      <c r="C35" s="477" t="str">
        <f>'Mapa Final'!C35</f>
        <v>Vulneración de los derechos fundamentales de los ciudadanos</v>
      </c>
      <c r="D35" s="477" t="str">
        <f>'Mapa Final'!D35</f>
        <v>Proferir una decision judicial no ajustada a cambios normativos, lo cual genera nulidades, y por ende, demoras en el proceso.</v>
      </c>
      <c r="E35" s="480" t="str">
        <f>'Mapa Final'!E35</f>
        <v>Falta de actualización de las normas que regulan el proceso judicial.</v>
      </c>
      <c r="F35" s="480" t="str">
        <f>'Mapa Final'!F35</f>
        <v>Posibilidad de Vulneración de los derechos fundamentales de los ciudadanos debido a la falta de actualización de las normas que regulan el proceso judicial.</v>
      </c>
      <c r="G35" s="480" t="str">
        <f>'Mapa Final'!G35</f>
        <v>Usuarios, productos y prácticas organizacionales</v>
      </c>
      <c r="H35" s="495" t="str">
        <f>'Mapa Final'!I35</f>
        <v>Muy Alta</v>
      </c>
      <c r="I35" s="498" t="str">
        <f>'Mapa Final'!L35</f>
        <v>Mayor</v>
      </c>
      <c r="J35" s="483" t="str">
        <f>'Mapa Final'!N35</f>
        <v xml:space="preserve">Alto </v>
      </c>
      <c r="K35" s="486" t="str">
        <f>'Mapa Final'!AA35</f>
        <v>Media</v>
      </c>
      <c r="L35" s="486" t="str">
        <f>'Mapa Final'!AE35</f>
        <v>Mayor</v>
      </c>
      <c r="M35" s="489" t="str">
        <f>'Mapa Final'!AG35</f>
        <v xml:space="preserve">Alto </v>
      </c>
      <c r="N35" s="486" t="str">
        <f>'Mapa Final'!AH35</f>
        <v>Aceptar</v>
      </c>
      <c r="O35" s="474"/>
      <c r="P35" s="474"/>
      <c r="Q35" s="474"/>
      <c r="R35" s="474"/>
      <c r="S35" s="474"/>
      <c r="T35" s="474"/>
      <c r="U35" s="474"/>
    </row>
    <row r="36" spans="1:21">
      <c r="A36" s="493"/>
      <c r="B36" s="478"/>
      <c r="C36" s="478"/>
      <c r="D36" s="478"/>
      <c r="E36" s="481"/>
      <c r="F36" s="481"/>
      <c r="G36" s="481"/>
      <c r="H36" s="496"/>
      <c r="I36" s="499"/>
      <c r="J36" s="484"/>
      <c r="K36" s="487"/>
      <c r="L36" s="487"/>
      <c r="M36" s="490"/>
      <c r="N36" s="487"/>
      <c r="O36" s="475"/>
      <c r="P36" s="475"/>
      <c r="Q36" s="475"/>
      <c r="R36" s="475"/>
      <c r="S36" s="475"/>
      <c r="T36" s="475"/>
      <c r="U36" s="475"/>
    </row>
    <row r="37" spans="1:21">
      <c r="A37" s="493"/>
      <c r="B37" s="478"/>
      <c r="C37" s="478"/>
      <c r="D37" s="478"/>
      <c r="E37" s="481"/>
      <c r="F37" s="481"/>
      <c r="G37" s="481"/>
      <c r="H37" s="496"/>
      <c r="I37" s="499"/>
      <c r="J37" s="484"/>
      <c r="K37" s="487"/>
      <c r="L37" s="487"/>
      <c r="M37" s="490"/>
      <c r="N37" s="487"/>
      <c r="O37" s="475"/>
      <c r="P37" s="475"/>
      <c r="Q37" s="475"/>
      <c r="R37" s="475"/>
      <c r="S37" s="475"/>
      <c r="T37" s="475"/>
      <c r="U37" s="475"/>
    </row>
    <row r="38" spans="1:21">
      <c r="A38" s="493"/>
      <c r="B38" s="478"/>
      <c r="C38" s="478"/>
      <c r="D38" s="478"/>
      <c r="E38" s="481"/>
      <c r="F38" s="481"/>
      <c r="G38" s="481"/>
      <c r="H38" s="496"/>
      <c r="I38" s="499"/>
      <c r="J38" s="484"/>
      <c r="K38" s="487"/>
      <c r="L38" s="487"/>
      <c r="M38" s="490"/>
      <c r="N38" s="487"/>
      <c r="O38" s="475"/>
      <c r="P38" s="475"/>
      <c r="Q38" s="475"/>
      <c r="R38" s="475"/>
      <c r="S38" s="475"/>
      <c r="T38" s="475"/>
      <c r="U38" s="475"/>
    </row>
    <row r="39" spans="1:21" ht="234.75" customHeight="1" thickBot="1">
      <c r="A39" s="494"/>
      <c r="B39" s="479"/>
      <c r="C39" s="479"/>
      <c r="D39" s="479"/>
      <c r="E39" s="482"/>
      <c r="F39" s="482"/>
      <c r="G39" s="482"/>
      <c r="H39" s="497"/>
      <c r="I39" s="500"/>
      <c r="J39" s="485"/>
      <c r="K39" s="488"/>
      <c r="L39" s="488"/>
      <c r="M39" s="491"/>
      <c r="N39" s="488"/>
      <c r="O39" s="476"/>
      <c r="P39" s="476"/>
      <c r="Q39" s="476"/>
      <c r="R39" s="476"/>
      <c r="S39" s="476"/>
      <c r="T39" s="476"/>
      <c r="U39" s="476"/>
    </row>
    <row r="40" spans="1:21">
      <c r="A40" s="492">
        <f>'Mapa Final'!A40</f>
        <v>7</v>
      </c>
      <c r="B40" s="477" t="str">
        <f>'Mapa Final'!B40</f>
        <v>FALLAS DE SEGURIDAD EN EL MANEJO DE LA INFORMACIÓN</v>
      </c>
      <c r="C40" s="477" t="str">
        <f>'Mapa Final'!C40</f>
        <v>Afectación en la Prestación del Servicio de Justicia</v>
      </c>
      <c r="D40" s="477" t="str">
        <f>'Mapa Final'!D40</f>
        <v xml:space="preserve">Ciberataque o ataque informático orientado a obtener acceso no autorizado y/o a usar de forma indebida la información.              </v>
      </c>
      <c r="E40" s="480" t="str">
        <f>'Mapa Final'!E40</f>
        <v>Fallas de seguridad de tipo informática</v>
      </c>
      <c r="F40" s="480" t="str">
        <f>'Mapa Final'!F40</f>
        <v>Posibilidad de… debido a</v>
      </c>
      <c r="G40" s="480" t="str">
        <f>'Mapa Final'!G40</f>
        <v>Fallas Tecnológicas</v>
      </c>
      <c r="H40" s="495" t="str">
        <f>'Mapa Final'!I40</f>
        <v>Muy Baja</v>
      </c>
      <c r="I40" s="498" t="str">
        <f>'Mapa Final'!L40</f>
        <v>Mayor</v>
      </c>
      <c r="J40" s="483" t="str">
        <f>'Mapa Final'!N40</f>
        <v xml:space="preserve">Alto </v>
      </c>
      <c r="K40" s="486" t="str">
        <f>'Mapa Final'!AA40</f>
        <v>Muy Baja</v>
      </c>
      <c r="L40" s="486" t="str">
        <f>'Mapa Final'!AE40</f>
        <v>Mayor</v>
      </c>
      <c r="M40" s="489" t="str">
        <f>'Mapa Final'!AG40</f>
        <v xml:space="preserve">Alto </v>
      </c>
      <c r="N40" s="486" t="str">
        <f>'Mapa Final'!AH40</f>
        <v>Aceptar</v>
      </c>
      <c r="O40" s="474"/>
      <c r="P40" s="474"/>
      <c r="Q40" s="474"/>
      <c r="R40" s="474"/>
      <c r="S40" s="474"/>
      <c r="T40" s="474"/>
      <c r="U40" s="474"/>
    </row>
    <row r="41" spans="1:21">
      <c r="A41" s="493"/>
      <c r="B41" s="478"/>
      <c r="C41" s="478"/>
      <c r="D41" s="478"/>
      <c r="E41" s="481"/>
      <c r="F41" s="481"/>
      <c r="G41" s="481"/>
      <c r="H41" s="496"/>
      <c r="I41" s="499"/>
      <c r="J41" s="484"/>
      <c r="K41" s="487"/>
      <c r="L41" s="487"/>
      <c r="M41" s="490"/>
      <c r="N41" s="487"/>
      <c r="O41" s="475"/>
      <c r="P41" s="475"/>
      <c r="Q41" s="475"/>
      <c r="R41" s="475"/>
      <c r="S41" s="475"/>
      <c r="T41" s="475"/>
      <c r="U41" s="475"/>
    </row>
    <row r="42" spans="1:21">
      <c r="A42" s="493"/>
      <c r="B42" s="478"/>
      <c r="C42" s="478"/>
      <c r="D42" s="478"/>
      <c r="E42" s="481"/>
      <c r="F42" s="481"/>
      <c r="G42" s="481"/>
      <c r="H42" s="496"/>
      <c r="I42" s="499"/>
      <c r="J42" s="484"/>
      <c r="K42" s="487"/>
      <c r="L42" s="487"/>
      <c r="M42" s="490"/>
      <c r="N42" s="487"/>
      <c r="O42" s="475"/>
      <c r="P42" s="475"/>
      <c r="Q42" s="475"/>
      <c r="R42" s="475"/>
      <c r="S42" s="475"/>
      <c r="T42" s="475"/>
      <c r="U42" s="475"/>
    </row>
    <row r="43" spans="1:21">
      <c r="A43" s="493"/>
      <c r="B43" s="478"/>
      <c r="C43" s="478"/>
      <c r="D43" s="478"/>
      <c r="E43" s="481"/>
      <c r="F43" s="481"/>
      <c r="G43" s="481"/>
      <c r="H43" s="496"/>
      <c r="I43" s="499"/>
      <c r="J43" s="484"/>
      <c r="K43" s="487"/>
      <c r="L43" s="487"/>
      <c r="M43" s="490"/>
      <c r="N43" s="487"/>
      <c r="O43" s="475"/>
      <c r="P43" s="475"/>
      <c r="Q43" s="475"/>
      <c r="R43" s="475"/>
      <c r="S43" s="475"/>
      <c r="T43" s="475"/>
      <c r="U43" s="475"/>
    </row>
    <row r="44" spans="1:21" ht="194.25" customHeight="1" thickBot="1">
      <c r="A44" s="494"/>
      <c r="B44" s="479"/>
      <c r="C44" s="479"/>
      <c r="D44" s="479"/>
      <c r="E44" s="482"/>
      <c r="F44" s="482"/>
      <c r="G44" s="482"/>
      <c r="H44" s="497"/>
      <c r="I44" s="500"/>
      <c r="J44" s="485"/>
      <c r="K44" s="488"/>
      <c r="L44" s="488"/>
      <c r="M44" s="491"/>
      <c r="N44" s="488"/>
      <c r="O44" s="476"/>
      <c r="P44" s="476"/>
      <c r="Q44" s="476"/>
      <c r="R44" s="476"/>
      <c r="S44" s="476"/>
      <c r="T44" s="476"/>
      <c r="U44" s="476"/>
    </row>
    <row r="45" spans="1:21">
      <c r="A45" s="492">
        <f>'Mapa Final'!A45</f>
        <v>8</v>
      </c>
      <c r="B45" s="477" t="str">
        <f>'Mapa Final'!B45</f>
        <v>CORRUPCIÓN</v>
      </c>
      <c r="C45" s="477" t="str">
        <f>'Mapa Final'!C45</f>
        <v>Reputacional (Corrupción)</v>
      </c>
      <c r="D45" s="477" t="str">
        <f>'Mapa Final'!D45</f>
        <v>1.Insuficientes programas de capacitación para la toma de conciencia debido al desconocimiento de la ley antisoborno (ISO 37001:2016)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v>
      </c>
      <c r="E45" s="480" t="str">
        <f>'Mapa Final'!E45</f>
        <v xml:space="preserve">Carencia en transparencia, etica y valores . </v>
      </c>
      <c r="F45" s="480" t="str">
        <f>'Mapa Final'!F45</f>
        <v xml:space="preserve">Posibilidad de actos indebidos de  los servidores judiciales debido a  la carencia en transparencia, etica y valores </v>
      </c>
      <c r="G45" s="480" t="str">
        <f>'Mapa Final'!G45</f>
        <v>Fraude Interno</v>
      </c>
      <c r="H45" s="495" t="str">
        <f>'Mapa Final'!I45</f>
        <v>Baja</v>
      </c>
      <c r="I45" s="498" t="str">
        <f>'Mapa Final'!L45</f>
        <v>Mayor</v>
      </c>
      <c r="J45" s="483" t="str">
        <f>'Mapa Final'!N45</f>
        <v xml:space="preserve">Alto </v>
      </c>
      <c r="K45" s="486" t="str">
        <f>'Mapa Final'!AA45</f>
        <v>Baja</v>
      </c>
      <c r="L45" s="486" t="str">
        <f>'Mapa Final'!AE45</f>
        <v>Mayor</v>
      </c>
      <c r="M45" s="489" t="str">
        <f>'Mapa Final'!AG45</f>
        <v xml:space="preserve">Alto </v>
      </c>
      <c r="N45" s="486" t="str">
        <f>'Mapa Final'!AH45</f>
        <v>Reducir(mitigar)</v>
      </c>
      <c r="O45" s="474"/>
      <c r="P45" s="474"/>
      <c r="Q45" s="474"/>
      <c r="R45" s="474"/>
      <c r="S45" s="474"/>
      <c r="T45" s="474"/>
      <c r="U45" s="474"/>
    </row>
    <row r="46" spans="1:21">
      <c r="A46" s="493"/>
      <c r="B46" s="478"/>
      <c r="C46" s="478"/>
      <c r="D46" s="478"/>
      <c r="E46" s="481"/>
      <c r="F46" s="481"/>
      <c r="G46" s="481"/>
      <c r="H46" s="496"/>
      <c r="I46" s="499"/>
      <c r="J46" s="484"/>
      <c r="K46" s="487"/>
      <c r="L46" s="487"/>
      <c r="M46" s="490"/>
      <c r="N46" s="487"/>
      <c r="O46" s="475"/>
      <c r="P46" s="475"/>
      <c r="Q46" s="475"/>
      <c r="R46" s="475"/>
      <c r="S46" s="475"/>
      <c r="T46" s="475"/>
      <c r="U46" s="475"/>
    </row>
    <row r="47" spans="1:21">
      <c r="A47" s="493"/>
      <c r="B47" s="478"/>
      <c r="C47" s="478"/>
      <c r="D47" s="478"/>
      <c r="E47" s="481"/>
      <c r="F47" s="481"/>
      <c r="G47" s="481"/>
      <c r="H47" s="496"/>
      <c r="I47" s="499"/>
      <c r="J47" s="484"/>
      <c r="K47" s="487"/>
      <c r="L47" s="487"/>
      <c r="M47" s="490"/>
      <c r="N47" s="487"/>
      <c r="O47" s="475"/>
      <c r="P47" s="475"/>
      <c r="Q47" s="475"/>
      <c r="R47" s="475"/>
      <c r="S47" s="475"/>
      <c r="T47" s="475"/>
      <c r="U47" s="475"/>
    </row>
    <row r="48" spans="1:21">
      <c r="A48" s="493"/>
      <c r="B48" s="478"/>
      <c r="C48" s="478"/>
      <c r="D48" s="478"/>
      <c r="E48" s="481"/>
      <c r="F48" s="481"/>
      <c r="G48" s="481"/>
      <c r="H48" s="496"/>
      <c r="I48" s="499"/>
      <c r="J48" s="484"/>
      <c r="K48" s="487"/>
      <c r="L48" s="487"/>
      <c r="M48" s="490"/>
      <c r="N48" s="487"/>
      <c r="O48" s="475"/>
      <c r="P48" s="475"/>
      <c r="Q48" s="475"/>
      <c r="R48" s="475"/>
      <c r="S48" s="475"/>
      <c r="T48" s="475"/>
      <c r="U48" s="475"/>
    </row>
    <row r="49" spans="1:21" ht="188.25" customHeight="1" thickBot="1">
      <c r="A49" s="494"/>
      <c r="B49" s="479"/>
      <c r="C49" s="479"/>
      <c r="D49" s="479"/>
      <c r="E49" s="482"/>
      <c r="F49" s="482"/>
      <c r="G49" s="482"/>
      <c r="H49" s="497"/>
      <c r="I49" s="500"/>
      <c r="J49" s="485"/>
      <c r="K49" s="488"/>
      <c r="L49" s="488"/>
      <c r="M49" s="491"/>
      <c r="N49" s="488"/>
      <c r="O49" s="476"/>
      <c r="P49" s="476"/>
      <c r="Q49" s="476"/>
      <c r="R49" s="476"/>
      <c r="S49" s="476"/>
      <c r="T49" s="476"/>
      <c r="U49" s="476"/>
    </row>
    <row r="50" spans="1:21">
      <c r="A50" s="492">
        <f>'Mapa Final'!A50</f>
        <v>9</v>
      </c>
      <c r="B50" s="477" t="str">
        <f>'Mapa Final'!B50</f>
        <v>Interrupción o demora en el Servicio Público de Administrar  Justicia</v>
      </c>
      <c r="C50" s="477" t="str">
        <f>'Mapa Final'!C50</f>
        <v>Afectación en la Prestación del Servicio de Justicia</v>
      </c>
      <c r="D50" s="477" t="str">
        <f>'Mapa Final'!D50</f>
        <v>1. Paro por sindicato
2. Huelgas, protestas ciudadana
3. Disturbios o hechos violentos
4.Pandemia
5.Emergencias Ambientales</v>
      </c>
      <c r="E50" s="480" t="str">
        <f>'Mapa Final'!E50</f>
        <v>Suceso de fuerza mayor que imposibilitan la gestión judicial</v>
      </c>
      <c r="F50" s="480" t="str">
        <f>'Mapa Final'!F50</f>
        <v>Posibilidad de  afectación en la Prestación del Servicio de Justicia debido a un suceso de fuerza mayor que imposibilita la gestión judicial</v>
      </c>
      <c r="G50" s="480" t="str">
        <f>'Mapa Final'!G50</f>
        <v>Usuarios, productos y prácticas organizacionales</v>
      </c>
      <c r="H50" s="495" t="str">
        <f>'Mapa Final'!I50</f>
        <v>Baja</v>
      </c>
      <c r="I50" s="498" t="str">
        <f>'Mapa Final'!L50</f>
        <v>Moderado</v>
      </c>
      <c r="J50" s="483" t="str">
        <f>'Mapa Final'!N50</f>
        <v>Moderado</v>
      </c>
      <c r="K50" s="486" t="str">
        <f>'Mapa Final'!AA50</f>
        <v>Baja</v>
      </c>
      <c r="L50" s="486" t="str">
        <f>'Mapa Final'!AE50</f>
        <v>Moderado</v>
      </c>
      <c r="M50" s="489" t="str">
        <f>'Mapa Final'!AG50</f>
        <v>Moderado</v>
      </c>
      <c r="N50" s="486" t="str">
        <f>'Mapa Final'!AH50</f>
        <v>Reducir(mitigar)</v>
      </c>
      <c r="O50" s="474"/>
      <c r="P50" s="474"/>
      <c r="Q50" s="474"/>
      <c r="R50" s="474"/>
      <c r="S50" s="474"/>
      <c r="T50" s="474"/>
      <c r="U50" s="474"/>
    </row>
    <row r="51" spans="1:21">
      <c r="A51" s="493"/>
      <c r="B51" s="478"/>
      <c r="C51" s="478"/>
      <c r="D51" s="478"/>
      <c r="E51" s="481"/>
      <c r="F51" s="481"/>
      <c r="G51" s="481"/>
      <c r="H51" s="496"/>
      <c r="I51" s="499"/>
      <c r="J51" s="484"/>
      <c r="K51" s="487"/>
      <c r="L51" s="487"/>
      <c r="M51" s="490"/>
      <c r="N51" s="487"/>
      <c r="O51" s="475"/>
      <c r="P51" s="475"/>
      <c r="Q51" s="475"/>
      <c r="R51" s="475"/>
      <c r="S51" s="475"/>
      <c r="T51" s="475"/>
      <c r="U51" s="475"/>
    </row>
    <row r="52" spans="1:21">
      <c r="A52" s="493"/>
      <c r="B52" s="478"/>
      <c r="C52" s="478"/>
      <c r="D52" s="478"/>
      <c r="E52" s="481"/>
      <c r="F52" s="481"/>
      <c r="G52" s="481"/>
      <c r="H52" s="496"/>
      <c r="I52" s="499"/>
      <c r="J52" s="484"/>
      <c r="K52" s="487"/>
      <c r="L52" s="487"/>
      <c r="M52" s="490"/>
      <c r="N52" s="487"/>
      <c r="O52" s="475"/>
      <c r="P52" s="475"/>
      <c r="Q52" s="475"/>
      <c r="R52" s="475"/>
      <c r="S52" s="475"/>
      <c r="T52" s="475"/>
      <c r="U52" s="475"/>
    </row>
    <row r="53" spans="1:21">
      <c r="A53" s="493"/>
      <c r="B53" s="478"/>
      <c r="C53" s="478"/>
      <c r="D53" s="478"/>
      <c r="E53" s="481"/>
      <c r="F53" s="481"/>
      <c r="G53" s="481"/>
      <c r="H53" s="496"/>
      <c r="I53" s="499"/>
      <c r="J53" s="484"/>
      <c r="K53" s="487"/>
      <c r="L53" s="487"/>
      <c r="M53" s="490"/>
      <c r="N53" s="487"/>
      <c r="O53" s="475"/>
      <c r="P53" s="475"/>
      <c r="Q53" s="475"/>
      <c r="R53" s="475"/>
      <c r="S53" s="475"/>
      <c r="T53" s="475"/>
      <c r="U53" s="475"/>
    </row>
    <row r="54" spans="1:21" ht="56.25" customHeight="1" thickBot="1">
      <c r="A54" s="494"/>
      <c r="B54" s="479"/>
      <c r="C54" s="479"/>
      <c r="D54" s="479"/>
      <c r="E54" s="482"/>
      <c r="F54" s="482"/>
      <c r="G54" s="482"/>
      <c r="H54" s="497"/>
      <c r="I54" s="500"/>
      <c r="J54" s="485"/>
      <c r="K54" s="488"/>
      <c r="L54" s="488"/>
      <c r="M54" s="491"/>
      <c r="N54" s="488"/>
      <c r="O54" s="476"/>
      <c r="P54" s="476"/>
      <c r="Q54" s="476"/>
      <c r="R54" s="476"/>
      <c r="S54" s="476"/>
      <c r="T54" s="476"/>
      <c r="U54" s="476"/>
    </row>
    <row r="55" spans="1:21">
      <c r="A55" s="492">
        <f>'Mapa Final'!A55</f>
        <v>10</v>
      </c>
      <c r="B55" s="477" t="str">
        <f>'Mapa Final'!B55</f>
        <v>Inaplicabilidad de la normavidad ambiental vigente</v>
      </c>
      <c r="C55" s="477" t="str">
        <f>'Mapa Final'!C55</f>
        <v>Afectación Ambiental</v>
      </c>
      <c r="D55" s="477" t="str">
        <f>'Mapa Final'!D55</f>
        <v>1. Falta de socialización del Acuerdo PSAA14-10160. 
2.Baja participación de los funcionarios y servidores judiciales en las actividades de formación en el Sistema de Gestión Ambiental
3.Uso de correos no institucionales, que no permiten la llegada de campañas enviadas por correos masivos
4.  Poco compromiso en la aplicabilidad y formación de la cultura ambiental
5. Carencia del liderazgo en el Sistema de Gestión Ambiental</v>
      </c>
      <c r="E55" s="480" t="str">
        <f>'Mapa Final'!E55</f>
        <v>Desconocimiento de los lineamientos ambientales y normatividad vigente ambiental</v>
      </c>
      <c r="F55" s="480" t="str">
        <f>'Mapa Final'!F55</f>
        <v>Posibilidad de afectación ambiental debido al desconocimiento de las lineamientos ambientales y normatividad vigente ambiental</v>
      </c>
      <c r="G55" s="480" t="str">
        <f>'Mapa Final'!G55</f>
        <v>Eventos Ambientales Internos</v>
      </c>
      <c r="H55" s="495" t="str">
        <f>'Mapa Final'!I55</f>
        <v>Baja</v>
      </c>
      <c r="I55" s="498" t="str">
        <f>'Mapa Final'!L55</f>
        <v>Moderado</v>
      </c>
      <c r="J55" s="483" t="str">
        <f>'Mapa Final'!N55</f>
        <v>Moderado</v>
      </c>
      <c r="K55" s="486" t="str">
        <f>'Mapa Final'!AA55</f>
        <v>Baja</v>
      </c>
      <c r="L55" s="486" t="str">
        <f>'Mapa Final'!AE55</f>
        <v>Moderado</v>
      </c>
      <c r="M55" s="489" t="str">
        <f>'Mapa Final'!AG55</f>
        <v>Moderado</v>
      </c>
      <c r="N55" s="486" t="str">
        <f>'Mapa Final'!AH55</f>
        <v>Reducir(mitigar)</v>
      </c>
      <c r="O55" s="474"/>
      <c r="P55" s="474"/>
      <c r="Q55" s="474"/>
      <c r="R55" s="474"/>
      <c r="S55" s="474"/>
      <c r="T55" s="474"/>
      <c r="U55" s="474"/>
    </row>
    <row r="56" spans="1:21">
      <c r="A56" s="493"/>
      <c r="B56" s="478"/>
      <c r="C56" s="478"/>
      <c r="D56" s="478"/>
      <c r="E56" s="481"/>
      <c r="F56" s="481"/>
      <c r="G56" s="481"/>
      <c r="H56" s="496"/>
      <c r="I56" s="499"/>
      <c r="J56" s="484"/>
      <c r="K56" s="487"/>
      <c r="L56" s="487"/>
      <c r="M56" s="490"/>
      <c r="N56" s="487"/>
      <c r="O56" s="475"/>
      <c r="P56" s="475"/>
      <c r="Q56" s="475"/>
      <c r="R56" s="475"/>
      <c r="S56" s="475"/>
      <c r="T56" s="475"/>
      <c r="U56" s="475"/>
    </row>
    <row r="57" spans="1:21">
      <c r="A57" s="493"/>
      <c r="B57" s="478"/>
      <c r="C57" s="478"/>
      <c r="D57" s="478"/>
      <c r="E57" s="481"/>
      <c r="F57" s="481"/>
      <c r="G57" s="481"/>
      <c r="H57" s="496"/>
      <c r="I57" s="499"/>
      <c r="J57" s="484"/>
      <c r="K57" s="487"/>
      <c r="L57" s="487"/>
      <c r="M57" s="490"/>
      <c r="N57" s="487"/>
      <c r="O57" s="475"/>
      <c r="P57" s="475"/>
      <c r="Q57" s="475"/>
      <c r="R57" s="475"/>
      <c r="S57" s="475"/>
      <c r="T57" s="475"/>
      <c r="U57" s="475"/>
    </row>
    <row r="58" spans="1:21">
      <c r="A58" s="493"/>
      <c r="B58" s="478"/>
      <c r="C58" s="478"/>
      <c r="D58" s="478"/>
      <c r="E58" s="481"/>
      <c r="F58" s="481"/>
      <c r="G58" s="481"/>
      <c r="H58" s="496"/>
      <c r="I58" s="499"/>
      <c r="J58" s="484"/>
      <c r="K58" s="487"/>
      <c r="L58" s="487"/>
      <c r="M58" s="490"/>
      <c r="N58" s="487"/>
      <c r="O58" s="475"/>
      <c r="P58" s="475"/>
      <c r="Q58" s="475"/>
      <c r="R58" s="475"/>
      <c r="S58" s="475"/>
      <c r="T58" s="475"/>
      <c r="U58" s="475"/>
    </row>
    <row r="59" spans="1:21" ht="159.75" customHeight="1" thickBot="1">
      <c r="A59" s="494"/>
      <c r="B59" s="479"/>
      <c r="C59" s="479"/>
      <c r="D59" s="479"/>
      <c r="E59" s="482"/>
      <c r="F59" s="482"/>
      <c r="G59" s="482"/>
      <c r="H59" s="497"/>
      <c r="I59" s="500"/>
      <c r="J59" s="485"/>
      <c r="K59" s="488"/>
      <c r="L59" s="488"/>
      <c r="M59" s="491"/>
      <c r="N59" s="488"/>
      <c r="O59" s="476"/>
      <c r="P59" s="476"/>
      <c r="Q59" s="476"/>
      <c r="R59" s="476"/>
      <c r="S59" s="476"/>
      <c r="T59" s="476"/>
      <c r="U59" s="476"/>
    </row>
  </sheetData>
  <mergeCells count="229">
    <mergeCell ref="S1:U3"/>
    <mergeCell ref="A4:C4"/>
    <mergeCell ref="D4:N4"/>
    <mergeCell ref="O4:Q4"/>
    <mergeCell ref="A5:C5"/>
    <mergeCell ref="D5:N5"/>
    <mergeCell ref="A6:C6"/>
    <mergeCell ref="D6:N6"/>
    <mergeCell ref="A7:F7"/>
    <mergeCell ref="H7:J7"/>
    <mergeCell ref="K7:M7"/>
    <mergeCell ref="N7:N8"/>
    <mergeCell ref="A1:C2"/>
    <mergeCell ref="D1:Q3"/>
    <mergeCell ref="O7:O8"/>
    <mergeCell ref="S7:T7"/>
    <mergeCell ref="U7:U8"/>
    <mergeCell ref="P7:R7"/>
    <mergeCell ref="A9:N9"/>
    <mergeCell ref="A10:A14"/>
    <mergeCell ref="C10:C14"/>
    <mergeCell ref="D10:D14"/>
    <mergeCell ref="E10:E14"/>
    <mergeCell ref="F10:F14"/>
    <mergeCell ref="T10:T14"/>
    <mergeCell ref="U10:U14"/>
    <mergeCell ref="A15:A19"/>
    <mergeCell ref="C15:C19"/>
    <mergeCell ref="D15:D19"/>
    <mergeCell ref="E15:E19"/>
    <mergeCell ref="F15:F19"/>
    <mergeCell ref="G15:G19"/>
    <mergeCell ref="H15:H19"/>
    <mergeCell ref="I15:I19"/>
    <mergeCell ref="M10:M14"/>
    <mergeCell ref="N10:N14"/>
    <mergeCell ref="O10:O14"/>
    <mergeCell ref="P10:P14"/>
    <mergeCell ref="Q10:Q14"/>
    <mergeCell ref="S10:S14"/>
    <mergeCell ref="G10:G14"/>
    <mergeCell ref="H10:H14"/>
    <mergeCell ref="I10:I14"/>
    <mergeCell ref="J10:J14"/>
    <mergeCell ref="K10:K14"/>
    <mergeCell ref="L10:L14"/>
    <mergeCell ref="P15:P19"/>
    <mergeCell ref="Q15:Q19"/>
    <mergeCell ref="S15:S19"/>
    <mergeCell ref="T15:T19"/>
    <mergeCell ref="U15:U19"/>
    <mergeCell ref="N15:N19"/>
    <mergeCell ref="O15:O19"/>
    <mergeCell ref="R10:R14"/>
    <mergeCell ref="R15:R19"/>
    <mergeCell ref="A20:A24"/>
    <mergeCell ref="C20:C24"/>
    <mergeCell ref="D20:D24"/>
    <mergeCell ref="E20:E24"/>
    <mergeCell ref="F20:F24"/>
    <mergeCell ref="J15:J19"/>
    <mergeCell ref="K15:K19"/>
    <mergeCell ref="L15:L19"/>
    <mergeCell ref="M15:M19"/>
    <mergeCell ref="T20:T24"/>
    <mergeCell ref="U20:U24"/>
    <mergeCell ref="A25:A29"/>
    <mergeCell ref="C25:C29"/>
    <mergeCell ref="D25:D29"/>
    <mergeCell ref="E25:E29"/>
    <mergeCell ref="F25:F29"/>
    <mergeCell ref="G25:G29"/>
    <mergeCell ref="H25:H29"/>
    <mergeCell ref="I25:I29"/>
    <mergeCell ref="M20:M24"/>
    <mergeCell ref="N20:N24"/>
    <mergeCell ref="O20:O24"/>
    <mergeCell ref="P20:P24"/>
    <mergeCell ref="Q20:Q24"/>
    <mergeCell ref="S20:S24"/>
    <mergeCell ref="G20:G24"/>
    <mergeCell ref="H20:H24"/>
    <mergeCell ref="I20:I24"/>
    <mergeCell ref="J20:J24"/>
    <mergeCell ref="K20:K24"/>
    <mergeCell ref="L20:L24"/>
    <mergeCell ref="P25:P29"/>
    <mergeCell ref="Q25:Q29"/>
    <mergeCell ref="S25:S29"/>
    <mergeCell ref="T25:T29"/>
    <mergeCell ref="U25:U29"/>
    <mergeCell ref="A30:A34"/>
    <mergeCell ref="C30:C34"/>
    <mergeCell ref="D30:D34"/>
    <mergeCell ref="E30:E34"/>
    <mergeCell ref="F30:F34"/>
    <mergeCell ref="J25:J29"/>
    <mergeCell ref="K25:K29"/>
    <mergeCell ref="L25:L29"/>
    <mergeCell ref="M25:M29"/>
    <mergeCell ref="N25:N29"/>
    <mergeCell ref="O25:O29"/>
    <mergeCell ref="T30:T34"/>
    <mergeCell ref="U30:U34"/>
    <mergeCell ref="N30:N34"/>
    <mergeCell ref="O30:O34"/>
    <mergeCell ref="P30:P34"/>
    <mergeCell ref="Q30:Q34"/>
    <mergeCell ref="S30:S34"/>
    <mergeCell ref="C35:C39"/>
    <mergeCell ref="D35:D39"/>
    <mergeCell ref="E35:E39"/>
    <mergeCell ref="F35:F39"/>
    <mergeCell ref="G35:G39"/>
    <mergeCell ref="H35:H39"/>
    <mergeCell ref="I35:I39"/>
    <mergeCell ref="M30:M34"/>
    <mergeCell ref="G30:G34"/>
    <mergeCell ref="H30:H34"/>
    <mergeCell ref="I30:I34"/>
    <mergeCell ref="J30:J34"/>
    <mergeCell ref="K30:K34"/>
    <mergeCell ref="L30:L34"/>
    <mergeCell ref="P35:P39"/>
    <mergeCell ref="Q35:Q39"/>
    <mergeCell ref="S35:S39"/>
    <mergeCell ref="T35:T39"/>
    <mergeCell ref="U35:U39"/>
    <mergeCell ref="A40:A44"/>
    <mergeCell ref="C40:C44"/>
    <mergeCell ref="D40:D44"/>
    <mergeCell ref="E40:E44"/>
    <mergeCell ref="F40:F44"/>
    <mergeCell ref="J35:J39"/>
    <mergeCell ref="K35:K39"/>
    <mergeCell ref="L35:L39"/>
    <mergeCell ref="M35:M39"/>
    <mergeCell ref="N35:N39"/>
    <mergeCell ref="O35:O39"/>
    <mergeCell ref="T40:T44"/>
    <mergeCell ref="U40:U44"/>
    <mergeCell ref="N40:N44"/>
    <mergeCell ref="O40:O44"/>
    <mergeCell ref="P40:P44"/>
    <mergeCell ref="Q40:Q44"/>
    <mergeCell ref="S40:S44"/>
    <mergeCell ref="A35:A39"/>
    <mergeCell ref="H45:H49"/>
    <mergeCell ref="I45:I49"/>
    <mergeCell ref="M40:M44"/>
    <mergeCell ref="G40:G44"/>
    <mergeCell ref="H40:H44"/>
    <mergeCell ref="I40:I44"/>
    <mergeCell ref="J40:J44"/>
    <mergeCell ref="K40:K44"/>
    <mergeCell ref="L40:L44"/>
    <mergeCell ref="S45:S49"/>
    <mergeCell ref="T45:T49"/>
    <mergeCell ref="U45:U49"/>
    <mergeCell ref="A50:A54"/>
    <mergeCell ref="C50:C54"/>
    <mergeCell ref="D50:D54"/>
    <mergeCell ref="E50:E54"/>
    <mergeCell ref="F50:F54"/>
    <mergeCell ref="J45:J49"/>
    <mergeCell ref="K45:K49"/>
    <mergeCell ref="L45:L49"/>
    <mergeCell ref="M45:M49"/>
    <mergeCell ref="N45:N49"/>
    <mergeCell ref="O45:O49"/>
    <mergeCell ref="T50:T54"/>
    <mergeCell ref="U50:U54"/>
    <mergeCell ref="N50:N54"/>
    <mergeCell ref="O50:O54"/>
    <mergeCell ref="P50:P54"/>
    <mergeCell ref="Q50:Q54"/>
    <mergeCell ref="S50:S54"/>
    <mergeCell ref="A45:A49"/>
    <mergeCell ref="C45:C49"/>
    <mergeCell ref="D45:D49"/>
    <mergeCell ref="A55:A59"/>
    <mergeCell ref="C55:C59"/>
    <mergeCell ref="D55:D59"/>
    <mergeCell ref="E55:E59"/>
    <mergeCell ref="F55:F59"/>
    <mergeCell ref="G55:G59"/>
    <mergeCell ref="H55:H59"/>
    <mergeCell ref="I55:I59"/>
    <mergeCell ref="M50:M54"/>
    <mergeCell ref="G50:G54"/>
    <mergeCell ref="H50:H54"/>
    <mergeCell ref="I50:I54"/>
    <mergeCell ref="J50:J54"/>
    <mergeCell ref="K50:K54"/>
    <mergeCell ref="L50:L54"/>
    <mergeCell ref="B55:B59"/>
    <mergeCell ref="S55:S59"/>
    <mergeCell ref="T55:T59"/>
    <mergeCell ref="U55:U59"/>
    <mergeCell ref="J55:J59"/>
    <mergeCell ref="K55:K59"/>
    <mergeCell ref="L55:L59"/>
    <mergeCell ref="M55:M59"/>
    <mergeCell ref="N55:N59"/>
    <mergeCell ref="O55:O59"/>
    <mergeCell ref="R20:R24"/>
    <mergeCell ref="R25:R29"/>
    <mergeCell ref="R30:R34"/>
    <mergeCell ref="R35:R39"/>
    <mergeCell ref="R40:R44"/>
    <mergeCell ref="R45:R49"/>
    <mergeCell ref="R50:R54"/>
    <mergeCell ref="R55:R59"/>
    <mergeCell ref="B10:B14"/>
    <mergeCell ref="B15:B19"/>
    <mergeCell ref="B20:B24"/>
    <mergeCell ref="B25:B29"/>
    <mergeCell ref="B30:B34"/>
    <mergeCell ref="B35:B39"/>
    <mergeCell ref="B40:B44"/>
    <mergeCell ref="B45:B49"/>
    <mergeCell ref="B50:B54"/>
    <mergeCell ref="P55:P59"/>
    <mergeCell ref="Q55:Q59"/>
    <mergeCell ref="P45:P49"/>
    <mergeCell ref="Q45:Q49"/>
    <mergeCell ref="E45:E49"/>
    <mergeCell ref="F45:F49"/>
    <mergeCell ref="G45:G49"/>
  </mergeCells>
  <conditionalFormatting sqref="D8:G8 H7 H60:J1048576 A7:B7">
    <cfRule type="containsText" dxfId="2791" priority="1339" operator="containsText" text="3- Moderado">
      <formula>NOT(ISERROR(SEARCH("3- Moderado",A7)))</formula>
    </cfRule>
    <cfRule type="containsText" dxfId="2790" priority="1340" operator="containsText" text="6- Moderado">
      <formula>NOT(ISERROR(SEARCH("6- Moderado",A7)))</formula>
    </cfRule>
    <cfRule type="containsText" dxfId="2789" priority="1341" operator="containsText" text="4- Moderado">
      <formula>NOT(ISERROR(SEARCH("4- Moderado",A7)))</formula>
    </cfRule>
    <cfRule type="containsText" dxfId="2788" priority="1342" operator="containsText" text="3- Bajo">
      <formula>NOT(ISERROR(SEARCH("3- Bajo",A7)))</formula>
    </cfRule>
    <cfRule type="containsText" dxfId="2787" priority="1343" operator="containsText" text="4- Bajo">
      <formula>NOT(ISERROR(SEARCH("4- Bajo",A7)))</formula>
    </cfRule>
    <cfRule type="containsText" dxfId="2786" priority="1344" operator="containsText" text="1- Bajo">
      <formula>NOT(ISERROR(SEARCH("1- Bajo",A7)))</formula>
    </cfRule>
  </conditionalFormatting>
  <conditionalFormatting sqref="H8:J8">
    <cfRule type="containsText" dxfId="2785" priority="1332" operator="containsText" text="3- Moderado">
      <formula>NOT(ISERROR(SEARCH("3- Moderado",H8)))</formula>
    </cfRule>
    <cfRule type="containsText" dxfId="2784" priority="1333" operator="containsText" text="6- Moderado">
      <formula>NOT(ISERROR(SEARCH("6- Moderado",H8)))</formula>
    </cfRule>
    <cfRule type="containsText" dxfId="2783" priority="1334" operator="containsText" text="4- Moderado">
      <formula>NOT(ISERROR(SEARCH("4- Moderado",H8)))</formula>
    </cfRule>
    <cfRule type="containsText" dxfId="2782" priority="1335" operator="containsText" text="3- Bajo">
      <formula>NOT(ISERROR(SEARCH("3- Bajo",H8)))</formula>
    </cfRule>
    <cfRule type="containsText" dxfId="2781" priority="1336" operator="containsText" text="4- Bajo">
      <formula>NOT(ISERROR(SEARCH("4- Bajo",H8)))</formula>
    </cfRule>
    <cfRule type="containsText" dxfId="2780" priority="1338" operator="containsText" text="1- Bajo">
      <formula>NOT(ISERROR(SEARCH("1- Bajo",H8)))</formula>
    </cfRule>
  </conditionalFormatting>
  <conditionalFormatting sqref="J8 J60:J1048576">
    <cfRule type="containsText" dxfId="2779" priority="1321" operator="containsText" text="25- Extremo">
      <formula>NOT(ISERROR(SEARCH("25- Extremo",J8)))</formula>
    </cfRule>
    <cfRule type="containsText" dxfId="2778" priority="1322" operator="containsText" text="20- Extremo">
      <formula>NOT(ISERROR(SEARCH("20- Extremo",J8)))</formula>
    </cfRule>
    <cfRule type="containsText" dxfId="2777" priority="1323" operator="containsText" text="15- Extremo">
      <formula>NOT(ISERROR(SEARCH("15- Extremo",J8)))</formula>
    </cfRule>
    <cfRule type="containsText" dxfId="2776" priority="1324" operator="containsText" text="10- Extremo">
      <formula>NOT(ISERROR(SEARCH("10- Extremo",J8)))</formula>
    </cfRule>
    <cfRule type="containsText" dxfId="2775" priority="1325" operator="containsText" text="5- Extremo">
      <formula>NOT(ISERROR(SEARCH("5- Extremo",J8)))</formula>
    </cfRule>
    <cfRule type="containsText" dxfId="2774" priority="1326" operator="containsText" text="12- Alto">
      <formula>NOT(ISERROR(SEARCH("12- Alto",J8)))</formula>
    </cfRule>
    <cfRule type="containsText" dxfId="2773" priority="1327" operator="containsText" text="10- Alto">
      <formula>NOT(ISERROR(SEARCH("10- Alto",J8)))</formula>
    </cfRule>
    <cfRule type="containsText" dxfId="2772" priority="1328" operator="containsText" text="9- Alto">
      <formula>NOT(ISERROR(SEARCH("9- Alto",J8)))</formula>
    </cfRule>
    <cfRule type="containsText" dxfId="2771" priority="1329" operator="containsText" text="8- Alto">
      <formula>NOT(ISERROR(SEARCH("8- Alto",J8)))</formula>
    </cfRule>
    <cfRule type="containsText" dxfId="2770" priority="1330" operator="containsText" text="5- Alto">
      <formula>NOT(ISERROR(SEARCH("5- Alto",J8)))</formula>
    </cfRule>
    <cfRule type="containsText" dxfId="2769" priority="1331" operator="containsText" text="4- Alto">
      <formula>NOT(ISERROR(SEARCH("4- Alto",J8)))</formula>
    </cfRule>
    <cfRule type="containsText" dxfId="2768" priority="1337" operator="containsText" text="2- Bajo">
      <formula>NOT(ISERROR(SEARCH("2- Bajo",J8)))</formula>
    </cfRule>
  </conditionalFormatting>
  <conditionalFormatting sqref="K10:L10">
    <cfRule type="containsText" dxfId="2767" priority="1315" operator="containsText" text="3- Moderado">
      <formula>NOT(ISERROR(SEARCH("3- Moderado",K10)))</formula>
    </cfRule>
    <cfRule type="containsText" dxfId="2766" priority="1316" operator="containsText" text="6- Moderado">
      <formula>NOT(ISERROR(SEARCH("6- Moderado",K10)))</formula>
    </cfRule>
    <cfRule type="containsText" dxfId="2765" priority="1317" operator="containsText" text="4- Moderado">
      <formula>NOT(ISERROR(SEARCH("4- Moderado",K10)))</formula>
    </cfRule>
    <cfRule type="containsText" dxfId="2764" priority="1318" operator="containsText" text="3- Bajo">
      <formula>NOT(ISERROR(SEARCH("3- Bajo",K10)))</formula>
    </cfRule>
    <cfRule type="containsText" dxfId="2763" priority="1319" operator="containsText" text="4- Bajo">
      <formula>NOT(ISERROR(SEARCH("4- Bajo",K10)))</formula>
    </cfRule>
    <cfRule type="containsText" dxfId="2762" priority="1320" operator="containsText" text="1- Bajo">
      <formula>NOT(ISERROR(SEARCH("1- Bajo",K10)))</formula>
    </cfRule>
  </conditionalFormatting>
  <conditionalFormatting sqref="H10:I10">
    <cfRule type="containsText" dxfId="2761" priority="1309" operator="containsText" text="3- Moderado">
      <formula>NOT(ISERROR(SEARCH("3- Moderado",H10)))</formula>
    </cfRule>
    <cfRule type="containsText" dxfId="2760" priority="1310" operator="containsText" text="6- Moderado">
      <formula>NOT(ISERROR(SEARCH("6- Moderado",H10)))</formula>
    </cfRule>
    <cfRule type="containsText" dxfId="2759" priority="1311" operator="containsText" text="4- Moderado">
      <formula>NOT(ISERROR(SEARCH("4- Moderado",H10)))</formula>
    </cfRule>
    <cfRule type="containsText" dxfId="2758" priority="1312" operator="containsText" text="3- Bajo">
      <formula>NOT(ISERROR(SEARCH("3- Bajo",H10)))</formula>
    </cfRule>
    <cfRule type="containsText" dxfId="2757" priority="1313" operator="containsText" text="4- Bajo">
      <formula>NOT(ISERROR(SEARCH("4- Bajo",H10)))</formula>
    </cfRule>
    <cfRule type="containsText" dxfId="2756" priority="1314" operator="containsText" text="1- Bajo">
      <formula>NOT(ISERROR(SEARCH("1- Bajo",H10)))</formula>
    </cfRule>
  </conditionalFormatting>
  <conditionalFormatting sqref="A10 C10:E10">
    <cfRule type="containsText" dxfId="2755" priority="1303" operator="containsText" text="3- Moderado">
      <formula>NOT(ISERROR(SEARCH("3- Moderado",A10)))</formula>
    </cfRule>
    <cfRule type="containsText" dxfId="2754" priority="1304" operator="containsText" text="6- Moderado">
      <formula>NOT(ISERROR(SEARCH("6- Moderado",A10)))</formula>
    </cfRule>
    <cfRule type="containsText" dxfId="2753" priority="1305" operator="containsText" text="4- Moderado">
      <formula>NOT(ISERROR(SEARCH("4- Moderado",A10)))</formula>
    </cfRule>
    <cfRule type="containsText" dxfId="2752" priority="1306" operator="containsText" text="3- Bajo">
      <formula>NOT(ISERROR(SEARCH("3- Bajo",A10)))</formula>
    </cfRule>
    <cfRule type="containsText" dxfId="2751" priority="1307" operator="containsText" text="4- Bajo">
      <formula>NOT(ISERROR(SEARCH("4- Bajo",A10)))</formula>
    </cfRule>
    <cfRule type="containsText" dxfId="2750" priority="1308" operator="containsText" text="1- Bajo">
      <formula>NOT(ISERROR(SEARCH("1- Bajo",A10)))</formula>
    </cfRule>
  </conditionalFormatting>
  <conditionalFormatting sqref="F10:G10">
    <cfRule type="containsText" dxfId="2749" priority="1297" operator="containsText" text="3- Moderado">
      <formula>NOT(ISERROR(SEARCH("3- Moderado",F10)))</formula>
    </cfRule>
    <cfRule type="containsText" dxfId="2748" priority="1298" operator="containsText" text="6- Moderado">
      <formula>NOT(ISERROR(SEARCH("6- Moderado",F10)))</formula>
    </cfRule>
    <cfRule type="containsText" dxfId="2747" priority="1299" operator="containsText" text="4- Moderado">
      <formula>NOT(ISERROR(SEARCH("4- Moderado",F10)))</formula>
    </cfRule>
    <cfRule type="containsText" dxfId="2746" priority="1300" operator="containsText" text="3- Bajo">
      <formula>NOT(ISERROR(SEARCH("3- Bajo",F10)))</formula>
    </cfRule>
    <cfRule type="containsText" dxfId="2745" priority="1301" operator="containsText" text="4- Bajo">
      <formula>NOT(ISERROR(SEARCH("4- Bajo",F10)))</formula>
    </cfRule>
    <cfRule type="containsText" dxfId="2744" priority="1302" operator="containsText" text="1- Bajo">
      <formula>NOT(ISERROR(SEARCH("1- Bajo",F10)))</formula>
    </cfRule>
  </conditionalFormatting>
  <conditionalFormatting sqref="K8">
    <cfRule type="containsText" dxfId="2743" priority="1291" operator="containsText" text="3- Moderado">
      <formula>NOT(ISERROR(SEARCH("3- Moderado",K8)))</formula>
    </cfRule>
    <cfRule type="containsText" dxfId="2742" priority="1292" operator="containsText" text="6- Moderado">
      <formula>NOT(ISERROR(SEARCH("6- Moderado",K8)))</formula>
    </cfRule>
    <cfRule type="containsText" dxfId="2741" priority="1293" operator="containsText" text="4- Moderado">
      <formula>NOT(ISERROR(SEARCH("4- Moderado",K8)))</formula>
    </cfRule>
    <cfRule type="containsText" dxfId="2740" priority="1294" operator="containsText" text="3- Bajo">
      <formula>NOT(ISERROR(SEARCH("3- Bajo",K8)))</formula>
    </cfRule>
    <cfRule type="containsText" dxfId="2739" priority="1295" operator="containsText" text="4- Bajo">
      <formula>NOT(ISERROR(SEARCH("4- Bajo",K8)))</formula>
    </cfRule>
    <cfRule type="containsText" dxfId="2738" priority="1296" operator="containsText" text="1- Bajo">
      <formula>NOT(ISERROR(SEARCH("1- Bajo",K8)))</formula>
    </cfRule>
  </conditionalFormatting>
  <conditionalFormatting sqref="L8">
    <cfRule type="containsText" dxfId="2737" priority="1285" operator="containsText" text="3- Moderado">
      <formula>NOT(ISERROR(SEARCH("3- Moderado",L8)))</formula>
    </cfRule>
    <cfRule type="containsText" dxfId="2736" priority="1286" operator="containsText" text="6- Moderado">
      <formula>NOT(ISERROR(SEARCH("6- Moderado",L8)))</formula>
    </cfRule>
    <cfRule type="containsText" dxfId="2735" priority="1287" operator="containsText" text="4- Moderado">
      <formula>NOT(ISERROR(SEARCH("4- Moderado",L8)))</formula>
    </cfRule>
    <cfRule type="containsText" dxfId="2734" priority="1288" operator="containsText" text="3- Bajo">
      <formula>NOT(ISERROR(SEARCH("3- Bajo",L8)))</formula>
    </cfRule>
    <cfRule type="containsText" dxfId="2733" priority="1289" operator="containsText" text="4- Bajo">
      <formula>NOT(ISERROR(SEARCH("4- Bajo",L8)))</formula>
    </cfRule>
    <cfRule type="containsText" dxfId="2732" priority="1290" operator="containsText" text="1- Bajo">
      <formula>NOT(ISERROR(SEARCH("1- Bajo",L8)))</formula>
    </cfRule>
  </conditionalFormatting>
  <conditionalFormatting sqref="M8">
    <cfRule type="containsText" dxfId="2731" priority="1279" operator="containsText" text="3- Moderado">
      <formula>NOT(ISERROR(SEARCH("3- Moderado",M8)))</formula>
    </cfRule>
    <cfRule type="containsText" dxfId="2730" priority="1280" operator="containsText" text="6- Moderado">
      <formula>NOT(ISERROR(SEARCH("6- Moderado",M8)))</formula>
    </cfRule>
    <cfRule type="containsText" dxfId="2729" priority="1281" operator="containsText" text="4- Moderado">
      <formula>NOT(ISERROR(SEARCH("4- Moderado",M8)))</formula>
    </cfRule>
    <cfRule type="containsText" dxfId="2728" priority="1282" operator="containsText" text="3- Bajo">
      <formula>NOT(ISERROR(SEARCH("3- Bajo",M8)))</formula>
    </cfRule>
    <cfRule type="containsText" dxfId="2727" priority="1283" operator="containsText" text="4- Bajo">
      <formula>NOT(ISERROR(SEARCH("4- Bajo",M8)))</formula>
    </cfRule>
    <cfRule type="containsText" dxfId="2726" priority="1284" operator="containsText" text="1- Bajo">
      <formula>NOT(ISERROR(SEARCH("1- Bajo",M8)))</formula>
    </cfRule>
  </conditionalFormatting>
  <conditionalFormatting sqref="J10:J14">
    <cfRule type="containsText" dxfId="2725" priority="1274" operator="containsText" text="Bajo">
      <formula>NOT(ISERROR(SEARCH("Bajo",J10)))</formula>
    </cfRule>
    <cfRule type="containsText" dxfId="2724" priority="1275" operator="containsText" text="Moderado">
      <formula>NOT(ISERROR(SEARCH("Moderado",J10)))</formula>
    </cfRule>
    <cfRule type="containsText" dxfId="2723" priority="1276" operator="containsText" text="Alto">
      <formula>NOT(ISERROR(SEARCH("Alto",J10)))</formula>
    </cfRule>
    <cfRule type="containsText" dxfId="2722" priority="1277" operator="containsText" text="Extremo">
      <formula>NOT(ISERROR(SEARCH("Extremo",J10)))</formula>
    </cfRule>
    <cfRule type="colorScale" priority="1278">
      <colorScale>
        <cfvo type="min"/>
        <cfvo type="max"/>
        <color rgb="FFFF7128"/>
        <color rgb="FFFFEF9C"/>
      </colorScale>
    </cfRule>
  </conditionalFormatting>
  <conditionalFormatting sqref="M10:M14">
    <cfRule type="containsText" dxfId="2721" priority="1249" operator="containsText" text="Moderado">
      <formula>NOT(ISERROR(SEARCH("Moderado",M10)))</formula>
    </cfRule>
    <cfRule type="containsText" dxfId="2720" priority="1269" operator="containsText" text="Bajo">
      <formula>NOT(ISERROR(SEARCH("Bajo",M10)))</formula>
    </cfRule>
    <cfRule type="containsText" dxfId="2719" priority="1270" operator="containsText" text="Moderado">
      <formula>NOT(ISERROR(SEARCH("Moderado",M10)))</formula>
    </cfRule>
    <cfRule type="containsText" dxfId="2718" priority="1271" operator="containsText" text="Alto">
      <formula>NOT(ISERROR(SEARCH("Alto",M10)))</formula>
    </cfRule>
    <cfRule type="containsText" dxfId="2717" priority="1272" operator="containsText" text="Extremo">
      <formula>NOT(ISERROR(SEARCH("Extremo",M10)))</formula>
    </cfRule>
    <cfRule type="colorScale" priority="1273">
      <colorScale>
        <cfvo type="min"/>
        <cfvo type="max"/>
        <color rgb="FFFF7128"/>
        <color rgb="FFFFEF9C"/>
      </colorScale>
    </cfRule>
  </conditionalFormatting>
  <conditionalFormatting sqref="N10">
    <cfRule type="containsText" dxfId="2716" priority="1263" operator="containsText" text="3- Moderado">
      <formula>NOT(ISERROR(SEARCH("3- Moderado",N10)))</formula>
    </cfRule>
    <cfRule type="containsText" dxfId="2715" priority="1264" operator="containsText" text="6- Moderado">
      <formula>NOT(ISERROR(SEARCH("6- Moderado",N10)))</formula>
    </cfRule>
    <cfRule type="containsText" dxfId="2714" priority="1265" operator="containsText" text="4- Moderado">
      <formula>NOT(ISERROR(SEARCH("4- Moderado",N10)))</formula>
    </cfRule>
    <cfRule type="containsText" dxfId="2713" priority="1266" operator="containsText" text="3- Bajo">
      <formula>NOT(ISERROR(SEARCH("3- Bajo",N10)))</formula>
    </cfRule>
    <cfRule type="containsText" dxfId="2712" priority="1267" operator="containsText" text="4- Bajo">
      <formula>NOT(ISERROR(SEARCH("4- Bajo",N10)))</formula>
    </cfRule>
    <cfRule type="containsText" dxfId="2711" priority="1268" operator="containsText" text="1- Bajo">
      <formula>NOT(ISERROR(SEARCH("1- Bajo",N10)))</formula>
    </cfRule>
  </conditionalFormatting>
  <conditionalFormatting sqref="H10:H14">
    <cfRule type="containsText" dxfId="2710" priority="1250" operator="containsText" text="Muy Alta">
      <formula>NOT(ISERROR(SEARCH("Muy Alta",H10)))</formula>
    </cfRule>
    <cfRule type="containsText" dxfId="2709" priority="1251" operator="containsText" text="Alta">
      <formula>NOT(ISERROR(SEARCH("Alta",H10)))</formula>
    </cfRule>
    <cfRule type="containsText" dxfId="2708" priority="1252" operator="containsText" text="Muy Alta">
      <formula>NOT(ISERROR(SEARCH("Muy Alta",H10)))</formula>
    </cfRule>
    <cfRule type="containsText" dxfId="2707" priority="1257" operator="containsText" text="Muy Baja">
      <formula>NOT(ISERROR(SEARCH("Muy Baja",H10)))</formula>
    </cfRule>
    <cfRule type="containsText" dxfId="2706" priority="1258" operator="containsText" text="Baja">
      <formula>NOT(ISERROR(SEARCH("Baja",H10)))</formula>
    </cfRule>
    <cfRule type="containsText" dxfId="2705" priority="1259" operator="containsText" text="Media">
      <formula>NOT(ISERROR(SEARCH("Media",H10)))</formula>
    </cfRule>
    <cfRule type="containsText" dxfId="2704" priority="1260" operator="containsText" text="Alta">
      <formula>NOT(ISERROR(SEARCH("Alta",H10)))</formula>
    </cfRule>
    <cfRule type="containsText" dxfId="2703" priority="1262" operator="containsText" text="Muy Alta">
      <formula>NOT(ISERROR(SEARCH("Muy Alta",H10)))</formula>
    </cfRule>
  </conditionalFormatting>
  <conditionalFormatting sqref="I10:I14">
    <cfRule type="containsText" dxfId="2702" priority="1253" operator="containsText" text="Catastrófico">
      <formula>NOT(ISERROR(SEARCH("Catastrófico",I10)))</formula>
    </cfRule>
    <cfRule type="containsText" dxfId="2701" priority="1254" operator="containsText" text="Mayor">
      <formula>NOT(ISERROR(SEARCH("Mayor",I10)))</formula>
    </cfRule>
    <cfRule type="containsText" dxfId="2700" priority="1255" operator="containsText" text="Menor">
      <formula>NOT(ISERROR(SEARCH("Menor",I10)))</formula>
    </cfRule>
    <cfRule type="containsText" dxfId="2699" priority="1256" operator="containsText" text="Leve">
      <formula>NOT(ISERROR(SEARCH("Leve",I10)))</formula>
    </cfRule>
    <cfRule type="containsText" dxfId="2698" priority="1261" operator="containsText" text="Moderado">
      <formula>NOT(ISERROR(SEARCH("Moderado",I10)))</formula>
    </cfRule>
  </conditionalFormatting>
  <conditionalFormatting sqref="K10:K14">
    <cfRule type="containsText" dxfId="2697" priority="1248" operator="containsText" text="Media">
      <formula>NOT(ISERROR(SEARCH("Media",K10)))</formula>
    </cfRule>
  </conditionalFormatting>
  <conditionalFormatting sqref="L10:L14">
    <cfRule type="containsText" dxfId="2696" priority="1247" operator="containsText" text="Moderado">
      <formula>NOT(ISERROR(SEARCH("Moderado",L10)))</formula>
    </cfRule>
  </conditionalFormatting>
  <conditionalFormatting sqref="J10:J14">
    <cfRule type="containsText" dxfId="2695" priority="1234" operator="containsText" text="Moderado">
      <formula>NOT(ISERROR(SEARCH("Moderado",J10)))</formula>
    </cfRule>
  </conditionalFormatting>
  <conditionalFormatting sqref="J10:J14">
    <cfRule type="containsText" dxfId="2694" priority="1232" operator="containsText" text="Bajo">
      <formula>NOT(ISERROR(SEARCH("Bajo",J10)))</formula>
    </cfRule>
    <cfRule type="containsText" dxfId="2693" priority="1233" operator="containsText" text="Extremo">
      <formula>NOT(ISERROR(SEARCH("Extremo",J10)))</formula>
    </cfRule>
  </conditionalFormatting>
  <conditionalFormatting sqref="K10:K14">
    <cfRule type="containsText" dxfId="2692" priority="1230" operator="containsText" text="Baja">
      <formula>NOT(ISERROR(SEARCH("Baja",K10)))</formula>
    </cfRule>
    <cfRule type="containsText" dxfId="2691" priority="1231" operator="containsText" text="Muy Baja">
      <formula>NOT(ISERROR(SEARCH("Muy Baja",K10)))</formula>
    </cfRule>
  </conditionalFormatting>
  <conditionalFormatting sqref="K10:K14">
    <cfRule type="containsText" dxfId="2690" priority="1228" operator="containsText" text="Muy Alta">
      <formula>NOT(ISERROR(SEARCH("Muy Alta",K10)))</formula>
    </cfRule>
    <cfRule type="containsText" dxfId="2689" priority="1229" operator="containsText" text="Alta">
      <formula>NOT(ISERROR(SEARCH("Alta",K10)))</formula>
    </cfRule>
  </conditionalFormatting>
  <conditionalFormatting sqref="L10:L14">
    <cfRule type="containsText" dxfId="2688" priority="1224" operator="containsText" text="Catastrófico">
      <formula>NOT(ISERROR(SEARCH("Catastrófico",L10)))</formula>
    </cfRule>
    <cfRule type="containsText" dxfId="2687" priority="1225" operator="containsText" text="Mayor">
      <formula>NOT(ISERROR(SEARCH("Mayor",L10)))</formula>
    </cfRule>
    <cfRule type="containsText" dxfId="2686" priority="1226" operator="containsText" text="Menor">
      <formula>NOT(ISERROR(SEARCH("Menor",L10)))</formula>
    </cfRule>
    <cfRule type="containsText" dxfId="2685" priority="1227" operator="containsText" text="Leve">
      <formula>NOT(ISERROR(SEARCH("Leve",L10)))</formula>
    </cfRule>
  </conditionalFormatting>
  <conditionalFormatting sqref="K15:L15">
    <cfRule type="containsText" dxfId="2684" priority="725" operator="containsText" text="3- Moderado">
      <formula>NOT(ISERROR(SEARCH("3- Moderado",K15)))</formula>
    </cfRule>
    <cfRule type="containsText" dxfId="2683" priority="726" operator="containsText" text="6- Moderado">
      <formula>NOT(ISERROR(SEARCH("6- Moderado",K15)))</formula>
    </cfRule>
    <cfRule type="containsText" dxfId="2682" priority="727" operator="containsText" text="4- Moderado">
      <formula>NOT(ISERROR(SEARCH("4- Moderado",K15)))</formula>
    </cfRule>
    <cfRule type="containsText" dxfId="2681" priority="728" operator="containsText" text="3- Bajo">
      <formula>NOT(ISERROR(SEARCH("3- Bajo",K15)))</formula>
    </cfRule>
    <cfRule type="containsText" dxfId="2680" priority="729" operator="containsText" text="4- Bajo">
      <formula>NOT(ISERROR(SEARCH("4- Bajo",K15)))</formula>
    </cfRule>
    <cfRule type="containsText" dxfId="2679" priority="730" operator="containsText" text="1- Bajo">
      <formula>NOT(ISERROR(SEARCH("1- Bajo",K15)))</formula>
    </cfRule>
  </conditionalFormatting>
  <conditionalFormatting sqref="H15:I15">
    <cfRule type="containsText" dxfId="2678" priority="719" operator="containsText" text="3- Moderado">
      <formula>NOT(ISERROR(SEARCH("3- Moderado",H15)))</formula>
    </cfRule>
    <cfRule type="containsText" dxfId="2677" priority="720" operator="containsText" text="6- Moderado">
      <formula>NOT(ISERROR(SEARCH("6- Moderado",H15)))</formula>
    </cfRule>
    <cfRule type="containsText" dxfId="2676" priority="721" operator="containsText" text="4- Moderado">
      <formula>NOT(ISERROR(SEARCH("4- Moderado",H15)))</formula>
    </cfRule>
    <cfRule type="containsText" dxfId="2675" priority="722" operator="containsText" text="3- Bajo">
      <formula>NOT(ISERROR(SEARCH("3- Bajo",H15)))</formula>
    </cfRule>
    <cfRule type="containsText" dxfId="2674" priority="723" operator="containsText" text="4- Bajo">
      <formula>NOT(ISERROR(SEARCH("4- Bajo",H15)))</formula>
    </cfRule>
    <cfRule type="containsText" dxfId="2673" priority="724" operator="containsText" text="1- Bajo">
      <formula>NOT(ISERROR(SEARCH("1- Bajo",H15)))</formula>
    </cfRule>
  </conditionalFormatting>
  <conditionalFormatting sqref="A15 C15:E15">
    <cfRule type="containsText" dxfId="2672" priority="713" operator="containsText" text="3- Moderado">
      <formula>NOT(ISERROR(SEARCH("3- Moderado",A15)))</formula>
    </cfRule>
    <cfRule type="containsText" dxfId="2671" priority="714" operator="containsText" text="6- Moderado">
      <formula>NOT(ISERROR(SEARCH("6- Moderado",A15)))</formula>
    </cfRule>
    <cfRule type="containsText" dxfId="2670" priority="715" operator="containsText" text="4- Moderado">
      <formula>NOT(ISERROR(SEARCH("4- Moderado",A15)))</formula>
    </cfRule>
    <cfRule type="containsText" dxfId="2669" priority="716" operator="containsText" text="3- Bajo">
      <formula>NOT(ISERROR(SEARCH("3- Bajo",A15)))</formula>
    </cfRule>
    <cfRule type="containsText" dxfId="2668" priority="717" operator="containsText" text="4- Bajo">
      <formula>NOT(ISERROR(SEARCH("4- Bajo",A15)))</formula>
    </cfRule>
    <cfRule type="containsText" dxfId="2667" priority="718" operator="containsText" text="1- Bajo">
      <formula>NOT(ISERROR(SEARCH("1- Bajo",A15)))</formula>
    </cfRule>
  </conditionalFormatting>
  <conditionalFormatting sqref="F15:G15">
    <cfRule type="containsText" dxfId="2666" priority="707" operator="containsText" text="3- Moderado">
      <formula>NOT(ISERROR(SEARCH("3- Moderado",F15)))</formula>
    </cfRule>
    <cfRule type="containsText" dxfId="2665" priority="708" operator="containsText" text="6- Moderado">
      <formula>NOT(ISERROR(SEARCH("6- Moderado",F15)))</formula>
    </cfRule>
    <cfRule type="containsText" dxfId="2664" priority="709" operator="containsText" text="4- Moderado">
      <formula>NOT(ISERROR(SEARCH("4- Moderado",F15)))</formula>
    </cfRule>
    <cfRule type="containsText" dxfId="2663" priority="710" operator="containsText" text="3- Bajo">
      <formula>NOT(ISERROR(SEARCH("3- Bajo",F15)))</formula>
    </cfRule>
    <cfRule type="containsText" dxfId="2662" priority="711" operator="containsText" text="4- Bajo">
      <formula>NOT(ISERROR(SEARCH("4- Bajo",F15)))</formula>
    </cfRule>
    <cfRule type="containsText" dxfId="2661" priority="712" operator="containsText" text="1- Bajo">
      <formula>NOT(ISERROR(SEARCH("1- Bajo",F15)))</formula>
    </cfRule>
  </conditionalFormatting>
  <conditionalFormatting sqref="J15:J19">
    <cfRule type="containsText" dxfId="2660" priority="702" operator="containsText" text="Bajo">
      <formula>NOT(ISERROR(SEARCH("Bajo",J15)))</formula>
    </cfRule>
    <cfRule type="containsText" dxfId="2659" priority="703" operator="containsText" text="Moderado">
      <formula>NOT(ISERROR(SEARCH("Moderado",J15)))</formula>
    </cfRule>
    <cfRule type="containsText" dxfId="2658" priority="704" operator="containsText" text="Alto">
      <formula>NOT(ISERROR(SEARCH("Alto",J15)))</formula>
    </cfRule>
    <cfRule type="containsText" dxfId="2657" priority="705" operator="containsText" text="Extremo">
      <formula>NOT(ISERROR(SEARCH("Extremo",J15)))</formula>
    </cfRule>
    <cfRule type="colorScale" priority="706">
      <colorScale>
        <cfvo type="min"/>
        <cfvo type="max"/>
        <color rgb="FFFF7128"/>
        <color rgb="FFFFEF9C"/>
      </colorScale>
    </cfRule>
  </conditionalFormatting>
  <conditionalFormatting sqref="M15:M19">
    <cfRule type="containsText" dxfId="2656" priority="677" operator="containsText" text="Moderado">
      <formula>NOT(ISERROR(SEARCH("Moderado",M15)))</formula>
    </cfRule>
    <cfRule type="containsText" dxfId="2655" priority="697" operator="containsText" text="Bajo">
      <formula>NOT(ISERROR(SEARCH("Bajo",M15)))</formula>
    </cfRule>
    <cfRule type="containsText" dxfId="2654" priority="698" operator="containsText" text="Moderado">
      <formula>NOT(ISERROR(SEARCH("Moderado",M15)))</formula>
    </cfRule>
    <cfRule type="containsText" dxfId="2653" priority="699" operator="containsText" text="Alto">
      <formula>NOT(ISERROR(SEARCH("Alto",M15)))</formula>
    </cfRule>
    <cfRule type="containsText" dxfId="2652" priority="700" operator="containsText" text="Extremo">
      <formula>NOT(ISERROR(SEARCH("Extremo",M15)))</formula>
    </cfRule>
    <cfRule type="colorScale" priority="701">
      <colorScale>
        <cfvo type="min"/>
        <cfvo type="max"/>
        <color rgb="FFFF7128"/>
        <color rgb="FFFFEF9C"/>
      </colorScale>
    </cfRule>
  </conditionalFormatting>
  <conditionalFormatting sqref="N15">
    <cfRule type="containsText" dxfId="2651" priority="691" operator="containsText" text="3- Moderado">
      <formula>NOT(ISERROR(SEARCH("3- Moderado",N15)))</formula>
    </cfRule>
    <cfRule type="containsText" dxfId="2650" priority="692" operator="containsText" text="6- Moderado">
      <formula>NOT(ISERROR(SEARCH("6- Moderado",N15)))</formula>
    </cfRule>
    <cfRule type="containsText" dxfId="2649" priority="693" operator="containsText" text="4- Moderado">
      <formula>NOT(ISERROR(SEARCH("4- Moderado",N15)))</formula>
    </cfRule>
    <cfRule type="containsText" dxfId="2648" priority="694" operator="containsText" text="3- Bajo">
      <formula>NOT(ISERROR(SEARCH("3- Bajo",N15)))</formula>
    </cfRule>
    <cfRule type="containsText" dxfId="2647" priority="695" operator="containsText" text="4- Bajo">
      <formula>NOT(ISERROR(SEARCH("4- Bajo",N15)))</formula>
    </cfRule>
    <cfRule type="containsText" dxfId="2646" priority="696" operator="containsText" text="1- Bajo">
      <formula>NOT(ISERROR(SEARCH("1- Bajo",N15)))</formula>
    </cfRule>
  </conditionalFormatting>
  <conditionalFormatting sqref="H15:H19">
    <cfRule type="containsText" dxfId="2645" priority="678" operator="containsText" text="Muy Alta">
      <formula>NOT(ISERROR(SEARCH("Muy Alta",H15)))</formula>
    </cfRule>
    <cfRule type="containsText" dxfId="2644" priority="679" operator="containsText" text="Alta">
      <formula>NOT(ISERROR(SEARCH("Alta",H15)))</formula>
    </cfRule>
    <cfRule type="containsText" dxfId="2643" priority="680" operator="containsText" text="Muy Alta">
      <formula>NOT(ISERROR(SEARCH("Muy Alta",H15)))</formula>
    </cfRule>
    <cfRule type="containsText" dxfId="2642" priority="685" operator="containsText" text="Muy Baja">
      <formula>NOT(ISERROR(SEARCH("Muy Baja",H15)))</formula>
    </cfRule>
    <cfRule type="containsText" dxfId="2641" priority="686" operator="containsText" text="Baja">
      <formula>NOT(ISERROR(SEARCH("Baja",H15)))</formula>
    </cfRule>
    <cfRule type="containsText" dxfId="2640" priority="687" operator="containsText" text="Media">
      <formula>NOT(ISERROR(SEARCH("Media",H15)))</formula>
    </cfRule>
    <cfRule type="containsText" dxfId="2639" priority="688" operator="containsText" text="Alta">
      <formula>NOT(ISERROR(SEARCH("Alta",H15)))</formula>
    </cfRule>
    <cfRule type="containsText" dxfId="2638" priority="690" operator="containsText" text="Muy Alta">
      <formula>NOT(ISERROR(SEARCH("Muy Alta",H15)))</formula>
    </cfRule>
  </conditionalFormatting>
  <conditionalFormatting sqref="I15:I19">
    <cfRule type="containsText" dxfId="2637" priority="681" operator="containsText" text="Catastrófico">
      <formula>NOT(ISERROR(SEARCH("Catastrófico",I15)))</formula>
    </cfRule>
    <cfRule type="containsText" dxfId="2636" priority="682" operator="containsText" text="Mayor">
      <formula>NOT(ISERROR(SEARCH("Mayor",I15)))</formula>
    </cfRule>
    <cfRule type="containsText" dxfId="2635" priority="683" operator="containsText" text="Menor">
      <formula>NOT(ISERROR(SEARCH("Menor",I15)))</formula>
    </cfRule>
    <cfRule type="containsText" dxfId="2634" priority="684" operator="containsText" text="Leve">
      <formula>NOT(ISERROR(SEARCH("Leve",I15)))</formula>
    </cfRule>
    <cfRule type="containsText" dxfId="2633" priority="689" operator="containsText" text="Moderado">
      <formula>NOT(ISERROR(SEARCH("Moderado",I15)))</formula>
    </cfRule>
  </conditionalFormatting>
  <conditionalFormatting sqref="K15:K19">
    <cfRule type="containsText" dxfId="2632" priority="676" operator="containsText" text="Media">
      <formula>NOT(ISERROR(SEARCH("Media",K15)))</formula>
    </cfRule>
  </conditionalFormatting>
  <conditionalFormatting sqref="L15:L19">
    <cfRule type="containsText" dxfId="2631" priority="675" operator="containsText" text="Moderado">
      <formula>NOT(ISERROR(SEARCH("Moderado",L15)))</formula>
    </cfRule>
  </conditionalFormatting>
  <conditionalFormatting sqref="J15:J19">
    <cfRule type="containsText" dxfId="2630" priority="674" operator="containsText" text="Moderado">
      <formula>NOT(ISERROR(SEARCH("Moderado",J15)))</formula>
    </cfRule>
  </conditionalFormatting>
  <conditionalFormatting sqref="J15:J19">
    <cfRule type="containsText" dxfId="2629" priority="672" operator="containsText" text="Bajo">
      <formula>NOT(ISERROR(SEARCH("Bajo",J15)))</formula>
    </cfRule>
    <cfRule type="containsText" dxfId="2628" priority="673" operator="containsText" text="Extremo">
      <formula>NOT(ISERROR(SEARCH("Extremo",J15)))</formula>
    </cfRule>
  </conditionalFormatting>
  <conditionalFormatting sqref="K15:K19">
    <cfRule type="containsText" dxfId="2627" priority="670" operator="containsText" text="Baja">
      <formula>NOT(ISERROR(SEARCH("Baja",K15)))</formula>
    </cfRule>
    <cfRule type="containsText" dxfId="2626" priority="671" operator="containsText" text="Muy Baja">
      <formula>NOT(ISERROR(SEARCH("Muy Baja",K15)))</formula>
    </cfRule>
  </conditionalFormatting>
  <conditionalFormatting sqref="K15:K19">
    <cfRule type="containsText" dxfId="2625" priority="668" operator="containsText" text="Muy Alta">
      <formula>NOT(ISERROR(SEARCH("Muy Alta",K15)))</formula>
    </cfRule>
    <cfRule type="containsText" dxfId="2624" priority="669" operator="containsText" text="Alta">
      <formula>NOT(ISERROR(SEARCH("Alta",K15)))</formula>
    </cfRule>
  </conditionalFormatting>
  <conditionalFormatting sqref="L15:L19">
    <cfRule type="containsText" dxfId="2623" priority="664" operator="containsText" text="Catastrófico">
      <formula>NOT(ISERROR(SEARCH("Catastrófico",L15)))</formula>
    </cfRule>
    <cfRule type="containsText" dxfId="2622" priority="665" operator="containsText" text="Mayor">
      <formula>NOT(ISERROR(SEARCH("Mayor",L15)))</formula>
    </cfRule>
    <cfRule type="containsText" dxfId="2621" priority="666" operator="containsText" text="Menor">
      <formula>NOT(ISERROR(SEARCH("Menor",L15)))</formula>
    </cfRule>
    <cfRule type="containsText" dxfId="2620" priority="667" operator="containsText" text="Leve">
      <formula>NOT(ISERROR(SEARCH("Leve",L15)))</formula>
    </cfRule>
  </conditionalFormatting>
  <conditionalFormatting sqref="K20:L20">
    <cfRule type="containsText" dxfId="2619" priority="658" operator="containsText" text="3- Moderado">
      <formula>NOT(ISERROR(SEARCH("3- Moderado",K20)))</formula>
    </cfRule>
    <cfRule type="containsText" dxfId="2618" priority="659" operator="containsText" text="6- Moderado">
      <formula>NOT(ISERROR(SEARCH("6- Moderado",K20)))</formula>
    </cfRule>
    <cfRule type="containsText" dxfId="2617" priority="660" operator="containsText" text="4- Moderado">
      <formula>NOT(ISERROR(SEARCH("4- Moderado",K20)))</formula>
    </cfRule>
    <cfRule type="containsText" dxfId="2616" priority="661" operator="containsText" text="3- Bajo">
      <formula>NOT(ISERROR(SEARCH("3- Bajo",K20)))</formula>
    </cfRule>
    <cfRule type="containsText" dxfId="2615" priority="662" operator="containsText" text="4- Bajo">
      <formula>NOT(ISERROR(SEARCH("4- Bajo",K20)))</formula>
    </cfRule>
    <cfRule type="containsText" dxfId="2614" priority="663" operator="containsText" text="1- Bajo">
      <formula>NOT(ISERROR(SEARCH("1- Bajo",K20)))</formula>
    </cfRule>
  </conditionalFormatting>
  <conditionalFormatting sqref="H20:I20">
    <cfRule type="containsText" dxfId="2613" priority="652" operator="containsText" text="3- Moderado">
      <formula>NOT(ISERROR(SEARCH("3- Moderado",H20)))</formula>
    </cfRule>
    <cfRule type="containsText" dxfId="2612" priority="653" operator="containsText" text="6- Moderado">
      <formula>NOT(ISERROR(SEARCH("6- Moderado",H20)))</formula>
    </cfRule>
    <cfRule type="containsText" dxfId="2611" priority="654" operator="containsText" text="4- Moderado">
      <formula>NOT(ISERROR(SEARCH("4- Moderado",H20)))</formula>
    </cfRule>
    <cfRule type="containsText" dxfId="2610" priority="655" operator="containsText" text="3- Bajo">
      <formula>NOT(ISERROR(SEARCH("3- Bajo",H20)))</formula>
    </cfRule>
    <cfRule type="containsText" dxfId="2609" priority="656" operator="containsText" text="4- Bajo">
      <formula>NOT(ISERROR(SEARCH("4- Bajo",H20)))</formula>
    </cfRule>
    <cfRule type="containsText" dxfId="2608" priority="657" operator="containsText" text="1- Bajo">
      <formula>NOT(ISERROR(SEARCH("1- Bajo",H20)))</formula>
    </cfRule>
  </conditionalFormatting>
  <conditionalFormatting sqref="A20 C20:E20">
    <cfRule type="containsText" dxfId="2607" priority="646" operator="containsText" text="3- Moderado">
      <formula>NOT(ISERROR(SEARCH("3- Moderado",A20)))</formula>
    </cfRule>
    <cfRule type="containsText" dxfId="2606" priority="647" operator="containsText" text="6- Moderado">
      <formula>NOT(ISERROR(SEARCH("6- Moderado",A20)))</formula>
    </cfRule>
    <cfRule type="containsText" dxfId="2605" priority="648" operator="containsText" text="4- Moderado">
      <formula>NOT(ISERROR(SEARCH("4- Moderado",A20)))</formula>
    </cfRule>
    <cfRule type="containsText" dxfId="2604" priority="649" operator="containsText" text="3- Bajo">
      <formula>NOT(ISERROR(SEARCH("3- Bajo",A20)))</formula>
    </cfRule>
    <cfRule type="containsText" dxfId="2603" priority="650" operator="containsText" text="4- Bajo">
      <formula>NOT(ISERROR(SEARCH("4- Bajo",A20)))</formula>
    </cfRule>
    <cfRule type="containsText" dxfId="2602" priority="651" operator="containsText" text="1- Bajo">
      <formula>NOT(ISERROR(SEARCH("1- Bajo",A20)))</formula>
    </cfRule>
  </conditionalFormatting>
  <conditionalFormatting sqref="F20:G20">
    <cfRule type="containsText" dxfId="2601" priority="640" operator="containsText" text="3- Moderado">
      <formula>NOT(ISERROR(SEARCH("3- Moderado",F20)))</formula>
    </cfRule>
    <cfRule type="containsText" dxfId="2600" priority="641" operator="containsText" text="6- Moderado">
      <formula>NOT(ISERROR(SEARCH("6- Moderado",F20)))</formula>
    </cfRule>
    <cfRule type="containsText" dxfId="2599" priority="642" operator="containsText" text="4- Moderado">
      <formula>NOT(ISERROR(SEARCH("4- Moderado",F20)))</formula>
    </cfRule>
    <cfRule type="containsText" dxfId="2598" priority="643" operator="containsText" text="3- Bajo">
      <formula>NOT(ISERROR(SEARCH("3- Bajo",F20)))</formula>
    </cfRule>
    <cfRule type="containsText" dxfId="2597" priority="644" operator="containsText" text="4- Bajo">
      <formula>NOT(ISERROR(SEARCH("4- Bajo",F20)))</formula>
    </cfRule>
    <cfRule type="containsText" dxfId="2596" priority="645" operator="containsText" text="1- Bajo">
      <formula>NOT(ISERROR(SEARCH("1- Bajo",F20)))</formula>
    </cfRule>
  </conditionalFormatting>
  <conditionalFormatting sqref="J20:J24">
    <cfRule type="containsText" dxfId="2595" priority="635" operator="containsText" text="Bajo">
      <formula>NOT(ISERROR(SEARCH("Bajo",J20)))</formula>
    </cfRule>
    <cfRule type="containsText" dxfId="2594" priority="636" operator="containsText" text="Moderado">
      <formula>NOT(ISERROR(SEARCH("Moderado",J20)))</formula>
    </cfRule>
    <cfRule type="containsText" dxfId="2593" priority="637" operator="containsText" text="Alto">
      <formula>NOT(ISERROR(SEARCH("Alto",J20)))</formula>
    </cfRule>
    <cfRule type="containsText" dxfId="2592" priority="638" operator="containsText" text="Extremo">
      <formula>NOT(ISERROR(SEARCH("Extremo",J20)))</formula>
    </cfRule>
    <cfRule type="colorScale" priority="639">
      <colorScale>
        <cfvo type="min"/>
        <cfvo type="max"/>
        <color rgb="FFFF7128"/>
        <color rgb="FFFFEF9C"/>
      </colorScale>
    </cfRule>
  </conditionalFormatting>
  <conditionalFormatting sqref="M20:M24">
    <cfRule type="containsText" dxfId="2591" priority="610" operator="containsText" text="Moderado">
      <formula>NOT(ISERROR(SEARCH("Moderado",M20)))</formula>
    </cfRule>
    <cfRule type="containsText" dxfId="2590" priority="630" operator="containsText" text="Bajo">
      <formula>NOT(ISERROR(SEARCH("Bajo",M20)))</formula>
    </cfRule>
    <cfRule type="containsText" dxfId="2589" priority="631" operator="containsText" text="Moderado">
      <formula>NOT(ISERROR(SEARCH("Moderado",M20)))</formula>
    </cfRule>
    <cfRule type="containsText" dxfId="2588" priority="632" operator="containsText" text="Alto">
      <formula>NOT(ISERROR(SEARCH("Alto",M20)))</formula>
    </cfRule>
    <cfRule type="containsText" dxfId="2587" priority="633" operator="containsText" text="Extremo">
      <formula>NOT(ISERROR(SEARCH("Extremo",M20)))</formula>
    </cfRule>
    <cfRule type="colorScale" priority="634">
      <colorScale>
        <cfvo type="min"/>
        <cfvo type="max"/>
        <color rgb="FFFF7128"/>
        <color rgb="FFFFEF9C"/>
      </colorScale>
    </cfRule>
  </conditionalFormatting>
  <conditionalFormatting sqref="N20">
    <cfRule type="containsText" dxfId="2586" priority="624" operator="containsText" text="3- Moderado">
      <formula>NOT(ISERROR(SEARCH("3- Moderado",N20)))</formula>
    </cfRule>
    <cfRule type="containsText" dxfId="2585" priority="625" operator="containsText" text="6- Moderado">
      <formula>NOT(ISERROR(SEARCH("6- Moderado",N20)))</formula>
    </cfRule>
    <cfRule type="containsText" dxfId="2584" priority="626" operator="containsText" text="4- Moderado">
      <formula>NOT(ISERROR(SEARCH("4- Moderado",N20)))</formula>
    </cfRule>
    <cfRule type="containsText" dxfId="2583" priority="627" operator="containsText" text="3- Bajo">
      <formula>NOT(ISERROR(SEARCH("3- Bajo",N20)))</formula>
    </cfRule>
    <cfRule type="containsText" dxfId="2582" priority="628" operator="containsText" text="4- Bajo">
      <formula>NOT(ISERROR(SEARCH("4- Bajo",N20)))</formula>
    </cfRule>
    <cfRule type="containsText" dxfId="2581" priority="629" operator="containsText" text="1- Bajo">
      <formula>NOT(ISERROR(SEARCH("1- Bajo",N20)))</formula>
    </cfRule>
  </conditionalFormatting>
  <conditionalFormatting sqref="H20:H24">
    <cfRule type="containsText" dxfId="2580" priority="611" operator="containsText" text="Muy Alta">
      <formula>NOT(ISERROR(SEARCH("Muy Alta",H20)))</formula>
    </cfRule>
    <cfRule type="containsText" dxfId="2579" priority="612" operator="containsText" text="Alta">
      <formula>NOT(ISERROR(SEARCH("Alta",H20)))</formula>
    </cfRule>
    <cfRule type="containsText" dxfId="2578" priority="613" operator="containsText" text="Muy Alta">
      <formula>NOT(ISERROR(SEARCH("Muy Alta",H20)))</formula>
    </cfRule>
    <cfRule type="containsText" dxfId="2577" priority="618" operator="containsText" text="Muy Baja">
      <formula>NOT(ISERROR(SEARCH("Muy Baja",H20)))</formula>
    </cfRule>
    <cfRule type="containsText" dxfId="2576" priority="619" operator="containsText" text="Baja">
      <formula>NOT(ISERROR(SEARCH("Baja",H20)))</formula>
    </cfRule>
    <cfRule type="containsText" dxfId="2575" priority="620" operator="containsText" text="Media">
      <formula>NOT(ISERROR(SEARCH("Media",H20)))</formula>
    </cfRule>
    <cfRule type="containsText" dxfId="2574" priority="621" operator="containsText" text="Alta">
      <formula>NOT(ISERROR(SEARCH("Alta",H20)))</formula>
    </cfRule>
    <cfRule type="containsText" dxfId="2573" priority="623" operator="containsText" text="Muy Alta">
      <formula>NOT(ISERROR(SEARCH("Muy Alta",H20)))</formula>
    </cfRule>
  </conditionalFormatting>
  <conditionalFormatting sqref="I20:I24">
    <cfRule type="containsText" dxfId="2572" priority="614" operator="containsText" text="Catastrófico">
      <formula>NOT(ISERROR(SEARCH("Catastrófico",I20)))</formula>
    </cfRule>
    <cfRule type="containsText" dxfId="2571" priority="615" operator="containsText" text="Mayor">
      <formula>NOT(ISERROR(SEARCH("Mayor",I20)))</formula>
    </cfRule>
    <cfRule type="containsText" dxfId="2570" priority="616" operator="containsText" text="Menor">
      <formula>NOT(ISERROR(SEARCH("Menor",I20)))</formula>
    </cfRule>
    <cfRule type="containsText" dxfId="2569" priority="617" operator="containsText" text="Leve">
      <formula>NOT(ISERROR(SEARCH("Leve",I20)))</formula>
    </cfRule>
    <cfRule type="containsText" dxfId="2568" priority="622" operator="containsText" text="Moderado">
      <formula>NOT(ISERROR(SEARCH("Moderado",I20)))</formula>
    </cfRule>
  </conditionalFormatting>
  <conditionalFormatting sqref="K20:K24">
    <cfRule type="containsText" dxfId="2567" priority="609" operator="containsText" text="Media">
      <formula>NOT(ISERROR(SEARCH("Media",K20)))</formula>
    </cfRule>
  </conditionalFormatting>
  <conditionalFormatting sqref="L20:L24">
    <cfRule type="containsText" dxfId="2566" priority="608" operator="containsText" text="Moderado">
      <formula>NOT(ISERROR(SEARCH("Moderado",L20)))</formula>
    </cfRule>
  </conditionalFormatting>
  <conditionalFormatting sqref="J20:J24">
    <cfRule type="containsText" dxfId="2565" priority="607" operator="containsText" text="Moderado">
      <formula>NOT(ISERROR(SEARCH("Moderado",J20)))</formula>
    </cfRule>
  </conditionalFormatting>
  <conditionalFormatting sqref="J20:J24">
    <cfRule type="containsText" dxfId="2564" priority="605" operator="containsText" text="Bajo">
      <formula>NOT(ISERROR(SEARCH("Bajo",J20)))</formula>
    </cfRule>
    <cfRule type="containsText" dxfId="2563" priority="606" operator="containsText" text="Extremo">
      <formula>NOT(ISERROR(SEARCH("Extremo",J20)))</formula>
    </cfRule>
  </conditionalFormatting>
  <conditionalFormatting sqref="K20:K24">
    <cfRule type="containsText" dxfId="2562" priority="603" operator="containsText" text="Baja">
      <formula>NOT(ISERROR(SEARCH("Baja",K20)))</formula>
    </cfRule>
    <cfRule type="containsText" dxfId="2561" priority="604" operator="containsText" text="Muy Baja">
      <formula>NOT(ISERROR(SEARCH("Muy Baja",K20)))</formula>
    </cfRule>
  </conditionalFormatting>
  <conditionalFormatting sqref="K20:K24">
    <cfRule type="containsText" dxfId="2560" priority="601" operator="containsText" text="Muy Alta">
      <formula>NOT(ISERROR(SEARCH("Muy Alta",K20)))</formula>
    </cfRule>
    <cfRule type="containsText" dxfId="2559" priority="602" operator="containsText" text="Alta">
      <formula>NOT(ISERROR(SEARCH("Alta",K20)))</formula>
    </cfRule>
  </conditionalFormatting>
  <conditionalFormatting sqref="L20:L24">
    <cfRule type="containsText" dxfId="2558" priority="597" operator="containsText" text="Catastrófico">
      <formula>NOT(ISERROR(SEARCH("Catastrófico",L20)))</formula>
    </cfRule>
    <cfRule type="containsText" dxfId="2557" priority="598" operator="containsText" text="Mayor">
      <formula>NOT(ISERROR(SEARCH("Mayor",L20)))</formula>
    </cfRule>
    <cfRule type="containsText" dxfId="2556" priority="599" operator="containsText" text="Menor">
      <formula>NOT(ISERROR(SEARCH("Menor",L20)))</formula>
    </cfRule>
    <cfRule type="containsText" dxfId="2555" priority="600" operator="containsText" text="Leve">
      <formula>NOT(ISERROR(SEARCH("Leve",L20)))</formula>
    </cfRule>
  </conditionalFormatting>
  <conditionalFormatting sqref="K30:L30">
    <cfRule type="containsText" dxfId="2554" priority="524" operator="containsText" text="3- Moderado">
      <formula>NOT(ISERROR(SEARCH("3- Moderado",K30)))</formula>
    </cfRule>
    <cfRule type="containsText" dxfId="2553" priority="525" operator="containsText" text="6- Moderado">
      <formula>NOT(ISERROR(SEARCH("6- Moderado",K30)))</formula>
    </cfRule>
    <cfRule type="containsText" dxfId="2552" priority="526" operator="containsText" text="4- Moderado">
      <formula>NOT(ISERROR(SEARCH("4- Moderado",K30)))</formula>
    </cfRule>
    <cfRule type="containsText" dxfId="2551" priority="527" operator="containsText" text="3- Bajo">
      <formula>NOT(ISERROR(SEARCH("3- Bajo",K30)))</formula>
    </cfRule>
    <cfRule type="containsText" dxfId="2550" priority="528" operator="containsText" text="4- Bajo">
      <formula>NOT(ISERROR(SEARCH("4- Bajo",K30)))</formula>
    </cfRule>
    <cfRule type="containsText" dxfId="2549" priority="529" operator="containsText" text="1- Bajo">
      <formula>NOT(ISERROR(SEARCH("1- Bajo",K30)))</formula>
    </cfRule>
  </conditionalFormatting>
  <conditionalFormatting sqref="H30:I30">
    <cfRule type="containsText" dxfId="2548" priority="518" operator="containsText" text="3- Moderado">
      <formula>NOT(ISERROR(SEARCH("3- Moderado",H30)))</formula>
    </cfRule>
    <cfRule type="containsText" dxfId="2547" priority="519" operator="containsText" text="6- Moderado">
      <formula>NOT(ISERROR(SEARCH("6- Moderado",H30)))</formula>
    </cfRule>
    <cfRule type="containsText" dxfId="2546" priority="520" operator="containsText" text="4- Moderado">
      <formula>NOT(ISERROR(SEARCH("4- Moderado",H30)))</formula>
    </cfRule>
    <cfRule type="containsText" dxfId="2545" priority="521" operator="containsText" text="3- Bajo">
      <formula>NOT(ISERROR(SEARCH("3- Bajo",H30)))</formula>
    </cfRule>
    <cfRule type="containsText" dxfId="2544" priority="522" operator="containsText" text="4- Bajo">
      <formula>NOT(ISERROR(SEARCH("4- Bajo",H30)))</formula>
    </cfRule>
    <cfRule type="containsText" dxfId="2543" priority="523" operator="containsText" text="1- Bajo">
      <formula>NOT(ISERROR(SEARCH("1- Bajo",H30)))</formula>
    </cfRule>
  </conditionalFormatting>
  <conditionalFormatting sqref="A30 C30:E30">
    <cfRule type="containsText" dxfId="2542" priority="512" operator="containsText" text="3- Moderado">
      <formula>NOT(ISERROR(SEARCH("3- Moderado",A30)))</formula>
    </cfRule>
    <cfRule type="containsText" dxfId="2541" priority="513" operator="containsText" text="6- Moderado">
      <formula>NOT(ISERROR(SEARCH("6- Moderado",A30)))</formula>
    </cfRule>
    <cfRule type="containsText" dxfId="2540" priority="514" operator="containsText" text="4- Moderado">
      <formula>NOT(ISERROR(SEARCH("4- Moderado",A30)))</formula>
    </cfRule>
    <cfRule type="containsText" dxfId="2539" priority="515" operator="containsText" text="3- Bajo">
      <formula>NOT(ISERROR(SEARCH("3- Bajo",A30)))</formula>
    </cfRule>
    <cfRule type="containsText" dxfId="2538" priority="516" operator="containsText" text="4- Bajo">
      <formula>NOT(ISERROR(SEARCH("4- Bajo",A30)))</formula>
    </cfRule>
    <cfRule type="containsText" dxfId="2537" priority="517" operator="containsText" text="1- Bajo">
      <formula>NOT(ISERROR(SEARCH("1- Bajo",A30)))</formula>
    </cfRule>
  </conditionalFormatting>
  <conditionalFormatting sqref="F30:G30">
    <cfRule type="containsText" dxfId="2536" priority="506" operator="containsText" text="3- Moderado">
      <formula>NOT(ISERROR(SEARCH("3- Moderado",F30)))</formula>
    </cfRule>
    <cfRule type="containsText" dxfId="2535" priority="507" operator="containsText" text="6- Moderado">
      <formula>NOT(ISERROR(SEARCH("6- Moderado",F30)))</formula>
    </cfRule>
    <cfRule type="containsText" dxfId="2534" priority="508" operator="containsText" text="4- Moderado">
      <formula>NOT(ISERROR(SEARCH("4- Moderado",F30)))</formula>
    </cfRule>
    <cfRule type="containsText" dxfId="2533" priority="509" operator="containsText" text="3- Bajo">
      <formula>NOT(ISERROR(SEARCH("3- Bajo",F30)))</formula>
    </cfRule>
    <cfRule type="containsText" dxfId="2532" priority="510" operator="containsText" text="4- Bajo">
      <formula>NOT(ISERROR(SEARCH("4- Bajo",F30)))</formula>
    </cfRule>
    <cfRule type="containsText" dxfId="2531" priority="511" operator="containsText" text="1- Bajo">
      <formula>NOT(ISERROR(SEARCH("1- Bajo",F30)))</formula>
    </cfRule>
  </conditionalFormatting>
  <conditionalFormatting sqref="J30:J34">
    <cfRule type="containsText" dxfId="2530" priority="501" operator="containsText" text="Bajo">
      <formula>NOT(ISERROR(SEARCH("Bajo",J30)))</formula>
    </cfRule>
    <cfRule type="containsText" dxfId="2529" priority="502" operator="containsText" text="Moderado">
      <formula>NOT(ISERROR(SEARCH("Moderado",J30)))</formula>
    </cfRule>
    <cfRule type="containsText" dxfId="2528" priority="503" operator="containsText" text="Alto">
      <formula>NOT(ISERROR(SEARCH("Alto",J30)))</formula>
    </cfRule>
    <cfRule type="containsText" dxfId="2527" priority="504" operator="containsText" text="Extremo">
      <formula>NOT(ISERROR(SEARCH("Extremo",J30)))</formula>
    </cfRule>
    <cfRule type="colorScale" priority="505">
      <colorScale>
        <cfvo type="min"/>
        <cfvo type="max"/>
        <color rgb="FFFF7128"/>
        <color rgb="FFFFEF9C"/>
      </colorScale>
    </cfRule>
  </conditionalFormatting>
  <conditionalFormatting sqref="M30:M34">
    <cfRule type="containsText" dxfId="2526" priority="476" operator="containsText" text="Moderado">
      <formula>NOT(ISERROR(SEARCH("Moderado",M30)))</formula>
    </cfRule>
    <cfRule type="containsText" dxfId="2525" priority="496" operator="containsText" text="Bajo">
      <formula>NOT(ISERROR(SEARCH("Bajo",M30)))</formula>
    </cfRule>
    <cfRule type="containsText" dxfId="2524" priority="497" operator="containsText" text="Moderado">
      <formula>NOT(ISERROR(SEARCH("Moderado",M30)))</formula>
    </cfRule>
    <cfRule type="containsText" dxfId="2523" priority="498" operator="containsText" text="Alto">
      <formula>NOT(ISERROR(SEARCH("Alto",M30)))</formula>
    </cfRule>
    <cfRule type="containsText" dxfId="2522" priority="499" operator="containsText" text="Extremo">
      <formula>NOT(ISERROR(SEARCH("Extremo",M30)))</formula>
    </cfRule>
    <cfRule type="colorScale" priority="500">
      <colorScale>
        <cfvo type="min"/>
        <cfvo type="max"/>
        <color rgb="FFFF7128"/>
        <color rgb="FFFFEF9C"/>
      </colorScale>
    </cfRule>
  </conditionalFormatting>
  <conditionalFormatting sqref="N30">
    <cfRule type="containsText" dxfId="2521" priority="490" operator="containsText" text="3- Moderado">
      <formula>NOT(ISERROR(SEARCH("3- Moderado",N30)))</formula>
    </cfRule>
    <cfRule type="containsText" dxfId="2520" priority="491" operator="containsText" text="6- Moderado">
      <formula>NOT(ISERROR(SEARCH("6- Moderado",N30)))</formula>
    </cfRule>
    <cfRule type="containsText" dxfId="2519" priority="492" operator="containsText" text="4- Moderado">
      <formula>NOT(ISERROR(SEARCH("4- Moderado",N30)))</formula>
    </cfRule>
    <cfRule type="containsText" dxfId="2518" priority="493" operator="containsText" text="3- Bajo">
      <formula>NOT(ISERROR(SEARCH("3- Bajo",N30)))</formula>
    </cfRule>
    <cfRule type="containsText" dxfId="2517" priority="494" operator="containsText" text="4- Bajo">
      <formula>NOT(ISERROR(SEARCH("4- Bajo",N30)))</formula>
    </cfRule>
    <cfRule type="containsText" dxfId="2516" priority="495" operator="containsText" text="1- Bajo">
      <formula>NOT(ISERROR(SEARCH("1- Bajo",N30)))</formula>
    </cfRule>
  </conditionalFormatting>
  <conditionalFormatting sqref="H30:H34">
    <cfRule type="containsText" dxfId="2515" priority="477" operator="containsText" text="Muy Alta">
      <formula>NOT(ISERROR(SEARCH("Muy Alta",H30)))</formula>
    </cfRule>
    <cfRule type="containsText" dxfId="2514" priority="478" operator="containsText" text="Alta">
      <formula>NOT(ISERROR(SEARCH("Alta",H30)))</formula>
    </cfRule>
    <cfRule type="containsText" dxfId="2513" priority="479" operator="containsText" text="Muy Alta">
      <formula>NOT(ISERROR(SEARCH("Muy Alta",H30)))</formula>
    </cfRule>
    <cfRule type="containsText" dxfId="2512" priority="484" operator="containsText" text="Muy Baja">
      <formula>NOT(ISERROR(SEARCH("Muy Baja",H30)))</formula>
    </cfRule>
    <cfRule type="containsText" dxfId="2511" priority="485" operator="containsText" text="Baja">
      <formula>NOT(ISERROR(SEARCH("Baja",H30)))</formula>
    </cfRule>
    <cfRule type="containsText" dxfId="2510" priority="486" operator="containsText" text="Media">
      <formula>NOT(ISERROR(SEARCH("Media",H30)))</formula>
    </cfRule>
    <cfRule type="containsText" dxfId="2509" priority="487" operator="containsText" text="Alta">
      <formula>NOT(ISERROR(SEARCH("Alta",H30)))</formula>
    </cfRule>
    <cfRule type="containsText" dxfId="2508" priority="489" operator="containsText" text="Muy Alta">
      <formula>NOT(ISERROR(SEARCH("Muy Alta",H30)))</formula>
    </cfRule>
  </conditionalFormatting>
  <conditionalFormatting sqref="I30:I34">
    <cfRule type="containsText" dxfId="2507" priority="480" operator="containsText" text="Catastrófico">
      <formula>NOT(ISERROR(SEARCH("Catastrófico",I30)))</formula>
    </cfRule>
    <cfRule type="containsText" dxfId="2506" priority="481" operator="containsText" text="Mayor">
      <formula>NOT(ISERROR(SEARCH("Mayor",I30)))</formula>
    </cfRule>
    <cfRule type="containsText" dxfId="2505" priority="482" operator="containsText" text="Menor">
      <formula>NOT(ISERROR(SEARCH("Menor",I30)))</formula>
    </cfRule>
    <cfRule type="containsText" dxfId="2504" priority="483" operator="containsText" text="Leve">
      <formula>NOT(ISERROR(SEARCH("Leve",I30)))</formula>
    </cfRule>
    <cfRule type="containsText" dxfId="2503" priority="488" operator="containsText" text="Moderado">
      <formula>NOT(ISERROR(SEARCH("Moderado",I30)))</formula>
    </cfRule>
  </conditionalFormatting>
  <conditionalFormatting sqref="K30:K34">
    <cfRule type="containsText" dxfId="2502" priority="475" operator="containsText" text="Media">
      <formula>NOT(ISERROR(SEARCH("Media",K30)))</formula>
    </cfRule>
  </conditionalFormatting>
  <conditionalFormatting sqref="L30:L34">
    <cfRule type="containsText" dxfId="2501" priority="474" operator="containsText" text="Moderado">
      <formula>NOT(ISERROR(SEARCH("Moderado",L30)))</formula>
    </cfRule>
  </conditionalFormatting>
  <conditionalFormatting sqref="J30:J34">
    <cfRule type="containsText" dxfId="2500" priority="473" operator="containsText" text="Moderado">
      <formula>NOT(ISERROR(SEARCH("Moderado",J30)))</formula>
    </cfRule>
  </conditionalFormatting>
  <conditionalFormatting sqref="J30:J34">
    <cfRule type="containsText" dxfId="2499" priority="471" operator="containsText" text="Bajo">
      <formula>NOT(ISERROR(SEARCH("Bajo",J30)))</formula>
    </cfRule>
    <cfRule type="containsText" dxfId="2498" priority="472" operator="containsText" text="Extremo">
      <formula>NOT(ISERROR(SEARCH("Extremo",J30)))</formula>
    </cfRule>
  </conditionalFormatting>
  <conditionalFormatting sqref="K30:K34">
    <cfRule type="containsText" dxfId="2497" priority="469" operator="containsText" text="Baja">
      <formula>NOT(ISERROR(SEARCH("Baja",K30)))</formula>
    </cfRule>
    <cfRule type="containsText" dxfId="2496" priority="470" operator="containsText" text="Muy Baja">
      <formula>NOT(ISERROR(SEARCH("Muy Baja",K30)))</formula>
    </cfRule>
  </conditionalFormatting>
  <conditionalFormatting sqref="K30:K34">
    <cfRule type="containsText" dxfId="2495" priority="467" operator="containsText" text="Muy Alta">
      <formula>NOT(ISERROR(SEARCH("Muy Alta",K30)))</formula>
    </cfRule>
    <cfRule type="containsText" dxfId="2494" priority="468" operator="containsText" text="Alta">
      <formula>NOT(ISERROR(SEARCH("Alta",K30)))</formula>
    </cfRule>
  </conditionalFormatting>
  <conditionalFormatting sqref="L30:L34">
    <cfRule type="containsText" dxfId="2493" priority="463" operator="containsText" text="Catastrófico">
      <formula>NOT(ISERROR(SEARCH("Catastrófico",L30)))</formula>
    </cfRule>
    <cfRule type="containsText" dxfId="2492" priority="464" operator="containsText" text="Mayor">
      <formula>NOT(ISERROR(SEARCH("Mayor",L30)))</formula>
    </cfRule>
    <cfRule type="containsText" dxfId="2491" priority="465" operator="containsText" text="Menor">
      <formula>NOT(ISERROR(SEARCH("Menor",L30)))</formula>
    </cfRule>
    <cfRule type="containsText" dxfId="2490" priority="466" operator="containsText" text="Leve">
      <formula>NOT(ISERROR(SEARCH("Leve",L30)))</formula>
    </cfRule>
  </conditionalFormatting>
  <conditionalFormatting sqref="K35:L35">
    <cfRule type="containsText" dxfId="2489" priority="457" operator="containsText" text="3- Moderado">
      <formula>NOT(ISERROR(SEARCH("3- Moderado",K35)))</formula>
    </cfRule>
    <cfRule type="containsText" dxfId="2488" priority="458" operator="containsText" text="6- Moderado">
      <formula>NOT(ISERROR(SEARCH("6- Moderado",K35)))</formula>
    </cfRule>
    <cfRule type="containsText" dxfId="2487" priority="459" operator="containsText" text="4- Moderado">
      <formula>NOT(ISERROR(SEARCH("4- Moderado",K35)))</formula>
    </cfRule>
    <cfRule type="containsText" dxfId="2486" priority="460" operator="containsText" text="3- Bajo">
      <formula>NOT(ISERROR(SEARCH("3- Bajo",K35)))</formula>
    </cfRule>
    <cfRule type="containsText" dxfId="2485" priority="461" operator="containsText" text="4- Bajo">
      <formula>NOT(ISERROR(SEARCH("4- Bajo",K35)))</formula>
    </cfRule>
    <cfRule type="containsText" dxfId="2484" priority="462" operator="containsText" text="1- Bajo">
      <formula>NOT(ISERROR(SEARCH("1- Bajo",K35)))</formula>
    </cfRule>
  </conditionalFormatting>
  <conditionalFormatting sqref="H35:I35">
    <cfRule type="containsText" dxfId="2483" priority="451" operator="containsText" text="3- Moderado">
      <formula>NOT(ISERROR(SEARCH("3- Moderado",H35)))</formula>
    </cfRule>
    <cfRule type="containsText" dxfId="2482" priority="452" operator="containsText" text="6- Moderado">
      <formula>NOT(ISERROR(SEARCH("6- Moderado",H35)))</formula>
    </cfRule>
    <cfRule type="containsText" dxfId="2481" priority="453" operator="containsText" text="4- Moderado">
      <formula>NOT(ISERROR(SEARCH("4- Moderado",H35)))</formula>
    </cfRule>
    <cfRule type="containsText" dxfId="2480" priority="454" operator="containsText" text="3- Bajo">
      <formula>NOT(ISERROR(SEARCH("3- Bajo",H35)))</formula>
    </cfRule>
    <cfRule type="containsText" dxfId="2479" priority="455" operator="containsText" text="4- Bajo">
      <formula>NOT(ISERROR(SEARCH("4- Bajo",H35)))</formula>
    </cfRule>
    <cfRule type="containsText" dxfId="2478" priority="456" operator="containsText" text="1- Bajo">
      <formula>NOT(ISERROR(SEARCH("1- Bajo",H35)))</formula>
    </cfRule>
  </conditionalFormatting>
  <conditionalFormatting sqref="A35 C35:E35">
    <cfRule type="containsText" dxfId="2477" priority="445" operator="containsText" text="3- Moderado">
      <formula>NOT(ISERROR(SEARCH("3- Moderado",A35)))</formula>
    </cfRule>
    <cfRule type="containsText" dxfId="2476" priority="446" operator="containsText" text="6- Moderado">
      <formula>NOT(ISERROR(SEARCH("6- Moderado",A35)))</formula>
    </cfRule>
    <cfRule type="containsText" dxfId="2475" priority="447" operator="containsText" text="4- Moderado">
      <formula>NOT(ISERROR(SEARCH("4- Moderado",A35)))</formula>
    </cfRule>
    <cfRule type="containsText" dxfId="2474" priority="448" operator="containsText" text="3- Bajo">
      <formula>NOT(ISERROR(SEARCH("3- Bajo",A35)))</formula>
    </cfRule>
    <cfRule type="containsText" dxfId="2473" priority="449" operator="containsText" text="4- Bajo">
      <formula>NOT(ISERROR(SEARCH("4- Bajo",A35)))</formula>
    </cfRule>
    <cfRule type="containsText" dxfId="2472" priority="450" operator="containsText" text="1- Bajo">
      <formula>NOT(ISERROR(SEARCH("1- Bajo",A35)))</formula>
    </cfRule>
  </conditionalFormatting>
  <conditionalFormatting sqref="F35:G35">
    <cfRule type="containsText" dxfId="2471" priority="439" operator="containsText" text="3- Moderado">
      <formula>NOT(ISERROR(SEARCH("3- Moderado",F35)))</formula>
    </cfRule>
    <cfRule type="containsText" dxfId="2470" priority="440" operator="containsText" text="6- Moderado">
      <formula>NOT(ISERROR(SEARCH("6- Moderado",F35)))</formula>
    </cfRule>
    <cfRule type="containsText" dxfId="2469" priority="441" operator="containsText" text="4- Moderado">
      <formula>NOT(ISERROR(SEARCH("4- Moderado",F35)))</formula>
    </cfRule>
    <cfRule type="containsText" dxfId="2468" priority="442" operator="containsText" text="3- Bajo">
      <formula>NOT(ISERROR(SEARCH("3- Bajo",F35)))</formula>
    </cfRule>
    <cfRule type="containsText" dxfId="2467" priority="443" operator="containsText" text="4- Bajo">
      <formula>NOT(ISERROR(SEARCH("4- Bajo",F35)))</formula>
    </cfRule>
    <cfRule type="containsText" dxfId="2466" priority="444" operator="containsText" text="1- Bajo">
      <formula>NOT(ISERROR(SEARCH("1- Bajo",F35)))</formula>
    </cfRule>
  </conditionalFormatting>
  <conditionalFormatting sqref="J35:J39">
    <cfRule type="containsText" dxfId="2465" priority="434" operator="containsText" text="Bajo">
      <formula>NOT(ISERROR(SEARCH("Bajo",J35)))</formula>
    </cfRule>
    <cfRule type="containsText" dxfId="2464" priority="435" operator="containsText" text="Moderado">
      <formula>NOT(ISERROR(SEARCH("Moderado",J35)))</formula>
    </cfRule>
    <cfRule type="containsText" dxfId="2463" priority="436" operator="containsText" text="Alto">
      <formula>NOT(ISERROR(SEARCH("Alto",J35)))</formula>
    </cfRule>
    <cfRule type="containsText" dxfId="2462" priority="437" operator="containsText" text="Extremo">
      <formula>NOT(ISERROR(SEARCH("Extremo",J35)))</formula>
    </cfRule>
    <cfRule type="colorScale" priority="438">
      <colorScale>
        <cfvo type="min"/>
        <cfvo type="max"/>
        <color rgb="FFFF7128"/>
        <color rgb="FFFFEF9C"/>
      </colorScale>
    </cfRule>
  </conditionalFormatting>
  <conditionalFormatting sqref="M35:M39">
    <cfRule type="containsText" dxfId="2461" priority="409" operator="containsText" text="Moderado">
      <formula>NOT(ISERROR(SEARCH("Moderado",M35)))</formula>
    </cfRule>
    <cfRule type="containsText" dxfId="2460" priority="429" operator="containsText" text="Bajo">
      <formula>NOT(ISERROR(SEARCH("Bajo",M35)))</formula>
    </cfRule>
    <cfRule type="containsText" dxfId="2459" priority="430" operator="containsText" text="Moderado">
      <formula>NOT(ISERROR(SEARCH("Moderado",M35)))</formula>
    </cfRule>
    <cfRule type="containsText" dxfId="2458" priority="431" operator="containsText" text="Alto">
      <formula>NOT(ISERROR(SEARCH("Alto",M35)))</formula>
    </cfRule>
    <cfRule type="containsText" dxfId="2457" priority="432" operator="containsText" text="Extremo">
      <formula>NOT(ISERROR(SEARCH("Extremo",M35)))</formula>
    </cfRule>
    <cfRule type="colorScale" priority="433">
      <colorScale>
        <cfvo type="min"/>
        <cfvo type="max"/>
        <color rgb="FFFF7128"/>
        <color rgb="FFFFEF9C"/>
      </colorScale>
    </cfRule>
  </conditionalFormatting>
  <conditionalFormatting sqref="N35">
    <cfRule type="containsText" dxfId="2456" priority="423" operator="containsText" text="3- Moderado">
      <formula>NOT(ISERROR(SEARCH("3- Moderado",N35)))</formula>
    </cfRule>
    <cfRule type="containsText" dxfId="2455" priority="424" operator="containsText" text="6- Moderado">
      <formula>NOT(ISERROR(SEARCH("6- Moderado",N35)))</formula>
    </cfRule>
    <cfRule type="containsText" dxfId="2454" priority="425" operator="containsText" text="4- Moderado">
      <formula>NOT(ISERROR(SEARCH("4- Moderado",N35)))</formula>
    </cfRule>
    <cfRule type="containsText" dxfId="2453" priority="426" operator="containsText" text="3- Bajo">
      <formula>NOT(ISERROR(SEARCH("3- Bajo",N35)))</formula>
    </cfRule>
    <cfRule type="containsText" dxfId="2452" priority="427" operator="containsText" text="4- Bajo">
      <formula>NOT(ISERROR(SEARCH("4- Bajo",N35)))</formula>
    </cfRule>
    <cfRule type="containsText" dxfId="2451" priority="428" operator="containsText" text="1- Bajo">
      <formula>NOT(ISERROR(SEARCH("1- Bajo",N35)))</formula>
    </cfRule>
  </conditionalFormatting>
  <conditionalFormatting sqref="H35:H39">
    <cfRule type="containsText" dxfId="2450" priority="410" operator="containsText" text="Muy Alta">
      <formula>NOT(ISERROR(SEARCH("Muy Alta",H35)))</formula>
    </cfRule>
    <cfRule type="containsText" dxfId="2449" priority="411" operator="containsText" text="Alta">
      <formula>NOT(ISERROR(SEARCH("Alta",H35)))</formula>
    </cfRule>
    <cfRule type="containsText" dxfId="2448" priority="412" operator="containsText" text="Muy Alta">
      <formula>NOT(ISERROR(SEARCH("Muy Alta",H35)))</formula>
    </cfRule>
    <cfRule type="containsText" dxfId="2447" priority="417" operator="containsText" text="Muy Baja">
      <formula>NOT(ISERROR(SEARCH("Muy Baja",H35)))</formula>
    </cfRule>
    <cfRule type="containsText" dxfId="2446" priority="418" operator="containsText" text="Baja">
      <formula>NOT(ISERROR(SEARCH("Baja",H35)))</formula>
    </cfRule>
    <cfRule type="containsText" dxfId="2445" priority="419" operator="containsText" text="Media">
      <formula>NOT(ISERROR(SEARCH("Media",H35)))</formula>
    </cfRule>
    <cfRule type="containsText" dxfId="2444" priority="420" operator="containsText" text="Alta">
      <formula>NOT(ISERROR(SEARCH("Alta",H35)))</formula>
    </cfRule>
    <cfRule type="containsText" dxfId="2443" priority="422" operator="containsText" text="Muy Alta">
      <formula>NOT(ISERROR(SEARCH("Muy Alta",H35)))</formula>
    </cfRule>
  </conditionalFormatting>
  <conditionalFormatting sqref="I35:I39">
    <cfRule type="containsText" dxfId="2442" priority="413" operator="containsText" text="Catastrófico">
      <formula>NOT(ISERROR(SEARCH("Catastrófico",I35)))</formula>
    </cfRule>
    <cfRule type="containsText" dxfId="2441" priority="414" operator="containsText" text="Mayor">
      <formula>NOT(ISERROR(SEARCH("Mayor",I35)))</formula>
    </cfRule>
    <cfRule type="containsText" dxfId="2440" priority="415" operator="containsText" text="Menor">
      <formula>NOT(ISERROR(SEARCH("Menor",I35)))</formula>
    </cfRule>
    <cfRule type="containsText" dxfId="2439" priority="416" operator="containsText" text="Leve">
      <formula>NOT(ISERROR(SEARCH("Leve",I35)))</formula>
    </cfRule>
    <cfRule type="containsText" dxfId="2438" priority="421" operator="containsText" text="Moderado">
      <formula>NOT(ISERROR(SEARCH("Moderado",I35)))</formula>
    </cfRule>
  </conditionalFormatting>
  <conditionalFormatting sqref="K35:K39">
    <cfRule type="containsText" dxfId="2437" priority="408" operator="containsText" text="Media">
      <formula>NOT(ISERROR(SEARCH("Media",K35)))</formula>
    </cfRule>
  </conditionalFormatting>
  <conditionalFormatting sqref="L35:L39">
    <cfRule type="containsText" dxfId="2436" priority="407" operator="containsText" text="Moderado">
      <formula>NOT(ISERROR(SEARCH("Moderado",L35)))</formula>
    </cfRule>
  </conditionalFormatting>
  <conditionalFormatting sqref="J35:J39">
    <cfRule type="containsText" dxfId="2435" priority="406" operator="containsText" text="Moderado">
      <formula>NOT(ISERROR(SEARCH("Moderado",J35)))</formula>
    </cfRule>
  </conditionalFormatting>
  <conditionalFormatting sqref="J35:J39">
    <cfRule type="containsText" dxfId="2434" priority="404" operator="containsText" text="Bajo">
      <formula>NOT(ISERROR(SEARCH("Bajo",J35)))</formula>
    </cfRule>
    <cfRule type="containsText" dxfId="2433" priority="405" operator="containsText" text="Extremo">
      <formula>NOT(ISERROR(SEARCH("Extremo",J35)))</formula>
    </cfRule>
  </conditionalFormatting>
  <conditionalFormatting sqref="K35:K39">
    <cfRule type="containsText" dxfId="2432" priority="402" operator="containsText" text="Baja">
      <formula>NOT(ISERROR(SEARCH("Baja",K35)))</formula>
    </cfRule>
    <cfRule type="containsText" dxfId="2431" priority="403" operator="containsText" text="Muy Baja">
      <formula>NOT(ISERROR(SEARCH("Muy Baja",K35)))</formula>
    </cfRule>
  </conditionalFormatting>
  <conditionalFormatting sqref="K35:K39">
    <cfRule type="containsText" dxfId="2430" priority="400" operator="containsText" text="Muy Alta">
      <formula>NOT(ISERROR(SEARCH("Muy Alta",K35)))</formula>
    </cfRule>
    <cfRule type="containsText" dxfId="2429" priority="401" operator="containsText" text="Alta">
      <formula>NOT(ISERROR(SEARCH("Alta",K35)))</formula>
    </cfRule>
  </conditionalFormatting>
  <conditionalFormatting sqref="L35:L39">
    <cfRule type="containsText" dxfId="2428" priority="396" operator="containsText" text="Catastrófico">
      <formula>NOT(ISERROR(SEARCH("Catastrófico",L35)))</formula>
    </cfRule>
    <cfRule type="containsText" dxfId="2427" priority="397" operator="containsText" text="Mayor">
      <formula>NOT(ISERROR(SEARCH("Mayor",L35)))</formula>
    </cfRule>
    <cfRule type="containsText" dxfId="2426" priority="398" operator="containsText" text="Menor">
      <formula>NOT(ISERROR(SEARCH("Menor",L35)))</formula>
    </cfRule>
    <cfRule type="containsText" dxfId="2425" priority="399" operator="containsText" text="Leve">
      <formula>NOT(ISERROR(SEARCH("Leve",L35)))</formula>
    </cfRule>
  </conditionalFormatting>
  <conditionalFormatting sqref="K40:L40">
    <cfRule type="containsText" dxfId="2424" priority="390" operator="containsText" text="3- Moderado">
      <formula>NOT(ISERROR(SEARCH("3- Moderado",K40)))</formula>
    </cfRule>
    <cfRule type="containsText" dxfId="2423" priority="391" operator="containsText" text="6- Moderado">
      <formula>NOT(ISERROR(SEARCH("6- Moderado",K40)))</formula>
    </cfRule>
    <cfRule type="containsText" dxfId="2422" priority="392" operator="containsText" text="4- Moderado">
      <formula>NOT(ISERROR(SEARCH("4- Moderado",K40)))</formula>
    </cfRule>
    <cfRule type="containsText" dxfId="2421" priority="393" operator="containsText" text="3- Bajo">
      <formula>NOT(ISERROR(SEARCH("3- Bajo",K40)))</formula>
    </cfRule>
    <cfRule type="containsText" dxfId="2420" priority="394" operator="containsText" text="4- Bajo">
      <formula>NOT(ISERROR(SEARCH("4- Bajo",K40)))</formula>
    </cfRule>
    <cfRule type="containsText" dxfId="2419" priority="395" operator="containsText" text="1- Bajo">
      <formula>NOT(ISERROR(SEARCH("1- Bajo",K40)))</formula>
    </cfRule>
  </conditionalFormatting>
  <conditionalFormatting sqref="H40:I40">
    <cfRule type="containsText" dxfId="2418" priority="384" operator="containsText" text="3- Moderado">
      <formula>NOT(ISERROR(SEARCH("3- Moderado",H40)))</formula>
    </cfRule>
    <cfRule type="containsText" dxfId="2417" priority="385" operator="containsText" text="6- Moderado">
      <formula>NOT(ISERROR(SEARCH("6- Moderado",H40)))</formula>
    </cfRule>
    <cfRule type="containsText" dxfId="2416" priority="386" operator="containsText" text="4- Moderado">
      <formula>NOT(ISERROR(SEARCH("4- Moderado",H40)))</formula>
    </cfRule>
    <cfRule type="containsText" dxfId="2415" priority="387" operator="containsText" text="3- Bajo">
      <formula>NOT(ISERROR(SEARCH("3- Bajo",H40)))</formula>
    </cfRule>
    <cfRule type="containsText" dxfId="2414" priority="388" operator="containsText" text="4- Bajo">
      <formula>NOT(ISERROR(SEARCH("4- Bajo",H40)))</formula>
    </cfRule>
    <cfRule type="containsText" dxfId="2413" priority="389" operator="containsText" text="1- Bajo">
      <formula>NOT(ISERROR(SEARCH("1- Bajo",H40)))</formula>
    </cfRule>
  </conditionalFormatting>
  <conditionalFormatting sqref="A40 C40:E40">
    <cfRule type="containsText" dxfId="2412" priority="378" operator="containsText" text="3- Moderado">
      <formula>NOT(ISERROR(SEARCH("3- Moderado",A40)))</formula>
    </cfRule>
    <cfRule type="containsText" dxfId="2411" priority="379" operator="containsText" text="6- Moderado">
      <formula>NOT(ISERROR(SEARCH("6- Moderado",A40)))</formula>
    </cfRule>
    <cfRule type="containsText" dxfId="2410" priority="380" operator="containsText" text="4- Moderado">
      <formula>NOT(ISERROR(SEARCH("4- Moderado",A40)))</formula>
    </cfRule>
    <cfRule type="containsText" dxfId="2409" priority="381" operator="containsText" text="3- Bajo">
      <formula>NOT(ISERROR(SEARCH("3- Bajo",A40)))</formula>
    </cfRule>
    <cfRule type="containsText" dxfId="2408" priority="382" operator="containsText" text="4- Bajo">
      <formula>NOT(ISERROR(SEARCH("4- Bajo",A40)))</formula>
    </cfRule>
    <cfRule type="containsText" dxfId="2407" priority="383" operator="containsText" text="1- Bajo">
      <formula>NOT(ISERROR(SEARCH("1- Bajo",A40)))</formula>
    </cfRule>
  </conditionalFormatting>
  <conditionalFormatting sqref="F40:G40">
    <cfRule type="containsText" dxfId="2406" priority="372" operator="containsText" text="3- Moderado">
      <formula>NOT(ISERROR(SEARCH("3- Moderado",F40)))</formula>
    </cfRule>
    <cfRule type="containsText" dxfId="2405" priority="373" operator="containsText" text="6- Moderado">
      <formula>NOT(ISERROR(SEARCH("6- Moderado",F40)))</formula>
    </cfRule>
    <cfRule type="containsText" dxfId="2404" priority="374" operator="containsText" text="4- Moderado">
      <formula>NOT(ISERROR(SEARCH("4- Moderado",F40)))</formula>
    </cfRule>
    <cfRule type="containsText" dxfId="2403" priority="375" operator="containsText" text="3- Bajo">
      <formula>NOT(ISERROR(SEARCH("3- Bajo",F40)))</formula>
    </cfRule>
    <cfRule type="containsText" dxfId="2402" priority="376" operator="containsText" text="4- Bajo">
      <formula>NOT(ISERROR(SEARCH("4- Bajo",F40)))</formula>
    </cfRule>
    <cfRule type="containsText" dxfId="2401" priority="377" operator="containsText" text="1- Bajo">
      <formula>NOT(ISERROR(SEARCH("1- Bajo",F40)))</formula>
    </cfRule>
  </conditionalFormatting>
  <conditionalFormatting sqref="J40:J44">
    <cfRule type="containsText" dxfId="2400" priority="367" operator="containsText" text="Bajo">
      <formula>NOT(ISERROR(SEARCH("Bajo",J40)))</formula>
    </cfRule>
    <cfRule type="containsText" dxfId="2399" priority="368" operator="containsText" text="Moderado">
      <formula>NOT(ISERROR(SEARCH("Moderado",J40)))</formula>
    </cfRule>
    <cfRule type="containsText" dxfId="2398" priority="369" operator="containsText" text="Alto">
      <formula>NOT(ISERROR(SEARCH("Alto",J40)))</formula>
    </cfRule>
    <cfRule type="containsText" dxfId="2397" priority="370" operator="containsText" text="Extremo">
      <formula>NOT(ISERROR(SEARCH("Extremo",J40)))</formula>
    </cfRule>
    <cfRule type="colorScale" priority="371">
      <colorScale>
        <cfvo type="min"/>
        <cfvo type="max"/>
        <color rgb="FFFF7128"/>
        <color rgb="FFFFEF9C"/>
      </colorScale>
    </cfRule>
  </conditionalFormatting>
  <conditionalFormatting sqref="M40:M44">
    <cfRule type="containsText" dxfId="2396" priority="342" operator="containsText" text="Moderado">
      <formula>NOT(ISERROR(SEARCH("Moderado",M40)))</formula>
    </cfRule>
    <cfRule type="containsText" dxfId="2395" priority="362" operator="containsText" text="Bajo">
      <formula>NOT(ISERROR(SEARCH("Bajo",M40)))</formula>
    </cfRule>
    <cfRule type="containsText" dxfId="2394" priority="363" operator="containsText" text="Moderado">
      <formula>NOT(ISERROR(SEARCH("Moderado",M40)))</formula>
    </cfRule>
    <cfRule type="containsText" dxfId="2393" priority="364" operator="containsText" text="Alto">
      <formula>NOT(ISERROR(SEARCH("Alto",M40)))</formula>
    </cfRule>
    <cfRule type="containsText" dxfId="2392" priority="365" operator="containsText" text="Extremo">
      <formula>NOT(ISERROR(SEARCH("Extremo",M40)))</formula>
    </cfRule>
    <cfRule type="colorScale" priority="366">
      <colorScale>
        <cfvo type="min"/>
        <cfvo type="max"/>
        <color rgb="FFFF7128"/>
        <color rgb="FFFFEF9C"/>
      </colorScale>
    </cfRule>
  </conditionalFormatting>
  <conditionalFormatting sqref="N40">
    <cfRule type="containsText" dxfId="2391" priority="356" operator="containsText" text="3- Moderado">
      <formula>NOT(ISERROR(SEARCH("3- Moderado",N40)))</formula>
    </cfRule>
    <cfRule type="containsText" dxfId="2390" priority="357" operator="containsText" text="6- Moderado">
      <formula>NOT(ISERROR(SEARCH("6- Moderado",N40)))</formula>
    </cfRule>
    <cfRule type="containsText" dxfId="2389" priority="358" operator="containsText" text="4- Moderado">
      <formula>NOT(ISERROR(SEARCH("4- Moderado",N40)))</formula>
    </cfRule>
    <cfRule type="containsText" dxfId="2388" priority="359" operator="containsText" text="3- Bajo">
      <formula>NOT(ISERROR(SEARCH("3- Bajo",N40)))</formula>
    </cfRule>
    <cfRule type="containsText" dxfId="2387" priority="360" operator="containsText" text="4- Bajo">
      <formula>NOT(ISERROR(SEARCH("4- Bajo",N40)))</formula>
    </cfRule>
    <cfRule type="containsText" dxfId="2386" priority="361" operator="containsText" text="1- Bajo">
      <formula>NOT(ISERROR(SEARCH("1- Bajo",N40)))</formula>
    </cfRule>
  </conditionalFormatting>
  <conditionalFormatting sqref="H40:H44">
    <cfRule type="containsText" dxfId="2385" priority="343" operator="containsText" text="Muy Alta">
      <formula>NOT(ISERROR(SEARCH("Muy Alta",H40)))</formula>
    </cfRule>
    <cfRule type="containsText" dxfId="2384" priority="344" operator="containsText" text="Alta">
      <formula>NOT(ISERROR(SEARCH("Alta",H40)))</formula>
    </cfRule>
    <cfRule type="containsText" dxfId="2383" priority="345" operator="containsText" text="Muy Alta">
      <formula>NOT(ISERROR(SEARCH("Muy Alta",H40)))</formula>
    </cfRule>
    <cfRule type="containsText" dxfId="2382" priority="350" operator="containsText" text="Muy Baja">
      <formula>NOT(ISERROR(SEARCH("Muy Baja",H40)))</formula>
    </cfRule>
    <cfRule type="containsText" dxfId="2381" priority="351" operator="containsText" text="Baja">
      <formula>NOT(ISERROR(SEARCH("Baja",H40)))</formula>
    </cfRule>
    <cfRule type="containsText" dxfId="2380" priority="352" operator="containsText" text="Media">
      <formula>NOT(ISERROR(SEARCH("Media",H40)))</formula>
    </cfRule>
    <cfRule type="containsText" dxfId="2379" priority="353" operator="containsText" text="Alta">
      <formula>NOT(ISERROR(SEARCH("Alta",H40)))</formula>
    </cfRule>
    <cfRule type="containsText" dxfId="2378" priority="355" operator="containsText" text="Muy Alta">
      <formula>NOT(ISERROR(SEARCH("Muy Alta",H40)))</formula>
    </cfRule>
  </conditionalFormatting>
  <conditionalFormatting sqref="I40:I44">
    <cfRule type="containsText" dxfId="2377" priority="346" operator="containsText" text="Catastrófico">
      <formula>NOT(ISERROR(SEARCH("Catastrófico",I40)))</formula>
    </cfRule>
    <cfRule type="containsText" dxfId="2376" priority="347" operator="containsText" text="Mayor">
      <formula>NOT(ISERROR(SEARCH("Mayor",I40)))</formula>
    </cfRule>
    <cfRule type="containsText" dxfId="2375" priority="348" operator="containsText" text="Menor">
      <formula>NOT(ISERROR(SEARCH("Menor",I40)))</formula>
    </cfRule>
    <cfRule type="containsText" dxfId="2374" priority="349" operator="containsText" text="Leve">
      <formula>NOT(ISERROR(SEARCH("Leve",I40)))</formula>
    </cfRule>
    <cfRule type="containsText" dxfId="2373" priority="354" operator="containsText" text="Moderado">
      <formula>NOT(ISERROR(SEARCH("Moderado",I40)))</formula>
    </cfRule>
  </conditionalFormatting>
  <conditionalFormatting sqref="K40:K44">
    <cfRule type="containsText" dxfId="2372" priority="341" operator="containsText" text="Media">
      <formula>NOT(ISERROR(SEARCH("Media",K40)))</formula>
    </cfRule>
  </conditionalFormatting>
  <conditionalFormatting sqref="L40:L44">
    <cfRule type="containsText" dxfId="2371" priority="340" operator="containsText" text="Moderado">
      <formula>NOT(ISERROR(SEARCH("Moderado",L40)))</formula>
    </cfRule>
  </conditionalFormatting>
  <conditionalFormatting sqref="J40:J44">
    <cfRule type="containsText" dxfId="2370" priority="339" operator="containsText" text="Moderado">
      <formula>NOT(ISERROR(SEARCH("Moderado",J40)))</formula>
    </cfRule>
  </conditionalFormatting>
  <conditionalFormatting sqref="J40:J44">
    <cfRule type="containsText" dxfId="2369" priority="337" operator="containsText" text="Bajo">
      <formula>NOT(ISERROR(SEARCH("Bajo",J40)))</formula>
    </cfRule>
    <cfRule type="containsText" dxfId="2368" priority="338" operator="containsText" text="Extremo">
      <formula>NOT(ISERROR(SEARCH("Extremo",J40)))</formula>
    </cfRule>
  </conditionalFormatting>
  <conditionalFormatting sqref="K40:K44">
    <cfRule type="containsText" dxfId="2367" priority="335" operator="containsText" text="Baja">
      <formula>NOT(ISERROR(SEARCH("Baja",K40)))</formula>
    </cfRule>
    <cfRule type="containsText" dxfId="2366" priority="336" operator="containsText" text="Muy Baja">
      <formula>NOT(ISERROR(SEARCH("Muy Baja",K40)))</formula>
    </cfRule>
  </conditionalFormatting>
  <conditionalFormatting sqref="K40:K44">
    <cfRule type="containsText" dxfId="2365" priority="333" operator="containsText" text="Muy Alta">
      <formula>NOT(ISERROR(SEARCH("Muy Alta",K40)))</formula>
    </cfRule>
    <cfRule type="containsText" dxfId="2364" priority="334" operator="containsText" text="Alta">
      <formula>NOT(ISERROR(SEARCH("Alta",K40)))</formula>
    </cfRule>
  </conditionalFormatting>
  <conditionalFormatting sqref="L40:L44">
    <cfRule type="containsText" dxfId="2363" priority="329" operator="containsText" text="Catastrófico">
      <formula>NOT(ISERROR(SEARCH("Catastrófico",L40)))</formula>
    </cfRule>
    <cfRule type="containsText" dxfId="2362" priority="330" operator="containsText" text="Mayor">
      <formula>NOT(ISERROR(SEARCH("Mayor",L40)))</formula>
    </cfRule>
    <cfRule type="containsText" dxfId="2361" priority="331" operator="containsText" text="Menor">
      <formula>NOT(ISERROR(SEARCH("Menor",L40)))</formula>
    </cfRule>
    <cfRule type="containsText" dxfId="2360" priority="332" operator="containsText" text="Leve">
      <formula>NOT(ISERROR(SEARCH("Leve",L40)))</formula>
    </cfRule>
  </conditionalFormatting>
  <conditionalFormatting sqref="K45:L45">
    <cfRule type="containsText" dxfId="2359" priority="323" operator="containsText" text="3- Moderado">
      <formula>NOT(ISERROR(SEARCH("3- Moderado",K45)))</formula>
    </cfRule>
    <cfRule type="containsText" dxfId="2358" priority="324" operator="containsText" text="6- Moderado">
      <formula>NOT(ISERROR(SEARCH("6- Moderado",K45)))</formula>
    </cfRule>
    <cfRule type="containsText" dxfId="2357" priority="325" operator="containsText" text="4- Moderado">
      <formula>NOT(ISERROR(SEARCH("4- Moderado",K45)))</formula>
    </cfRule>
    <cfRule type="containsText" dxfId="2356" priority="326" operator="containsText" text="3- Bajo">
      <formula>NOT(ISERROR(SEARCH("3- Bajo",K45)))</formula>
    </cfRule>
    <cfRule type="containsText" dxfId="2355" priority="327" operator="containsText" text="4- Bajo">
      <formula>NOT(ISERROR(SEARCH("4- Bajo",K45)))</formula>
    </cfRule>
    <cfRule type="containsText" dxfId="2354" priority="328" operator="containsText" text="1- Bajo">
      <formula>NOT(ISERROR(SEARCH("1- Bajo",K45)))</formula>
    </cfRule>
  </conditionalFormatting>
  <conditionalFormatting sqref="H45:I45">
    <cfRule type="containsText" dxfId="2353" priority="317" operator="containsText" text="3- Moderado">
      <formula>NOT(ISERROR(SEARCH("3- Moderado",H45)))</formula>
    </cfRule>
    <cfRule type="containsText" dxfId="2352" priority="318" operator="containsText" text="6- Moderado">
      <formula>NOT(ISERROR(SEARCH("6- Moderado",H45)))</formula>
    </cfRule>
    <cfRule type="containsText" dxfId="2351" priority="319" operator="containsText" text="4- Moderado">
      <formula>NOT(ISERROR(SEARCH("4- Moderado",H45)))</formula>
    </cfRule>
    <cfRule type="containsText" dxfId="2350" priority="320" operator="containsText" text="3- Bajo">
      <formula>NOT(ISERROR(SEARCH("3- Bajo",H45)))</formula>
    </cfRule>
    <cfRule type="containsText" dxfId="2349" priority="321" operator="containsText" text="4- Bajo">
      <formula>NOT(ISERROR(SEARCH("4- Bajo",H45)))</formula>
    </cfRule>
    <cfRule type="containsText" dxfId="2348" priority="322" operator="containsText" text="1- Bajo">
      <formula>NOT(ISERROR(SEARCH("1- Bajo",H45)))</formula>
    </cfRule>
  </conditionalFormatting>
  <conditionalFormatting sqref="A45 C45:E45">
    <cfRule type="containsText" dxfId="2347" priority="311" operator="containsText" text="3- Moderado">
      <formula>NOT(ISERROR(SEARCH("3- Moderado",A45)))</formula>
    </cfRule>
    <cfRule type="containsText" dxfId="2346" priority="312" operator="containsText" text="6- Moderado">
      <formula>NOT(ISERROR(SEARCH("6- Moderado",A45)))</formula>
    </cfRule>
    <cfRule type="containsText" dxfId="2345" priority="313" operator="containsText" text="4- Moderado">
      <formula>NOT(ISERROR(SEARCH("4- Moderado",A45)))</formula>
    </cfRule>
    <cfRule type="containsText" dxfId="2344" priority="314" operator="containsText" text="3- Bajo">
      <formula>NOT(ISERROR(SEARCH("3- Bajo",A45)))</formula>
    </cfRule>
    <cfRule type="containsText" dxfId="2343" priority="315" operator="containsText" text="4- Bajo">
      <formula>NOT(ISERROR(SEARCH("4- Bajo",A45)))</formula>
    </cfRule>
    <cfRule type="containsText" dxfId="2342" priority="316" operator="containsText" text="1- Bajo">
      <formula>NOT(ISERROR(SEARCH("1- Bajo",A45)))</formula>
    </cfRule>
  </conditionalFormatting>
  <conditionalFormatting sqref="F45:G45">
    <cfRule type="containsText" dxfId="2341" priority="305" operator="containsText" text="3- Moderado">
      <formula>NOT(ISERROR(SEARCH("3- Moderado",F45)))</formula>
    </cfRule>
    <cfRule type="containsText" dxfId="2340" priority="306" operator="containsText" text="6- Moderado">
      <formula>NOT(ISERROR(SEARCH("6- Moderado",F45)))</formula>
    </cfRule>
    <cfRule type="containsText" dxfId="2339" priority="307" operator="containsText" text="4- Moderado">
      <formula>NOT(ISERROR(SEARCH("4- Moderado",F45)))</formula>
    </cfRule>
    <cfRule type="containsText" dxfId="2338" priority="308" operator="containsText" text="3- Bajo">
      <formula>NOT(ISERROR(SEARCH("3- Bajo",F45)))</formula>
    </cfRule>
    <cfRule type="containsText" dxfId="2337" priority="309" operator="containsText" text="4- Bajo">
      <formula>NOT(ISERROR(SEARCH("4- Bajo",F45)))</formula>
    </cfRule>
    <cfRule type="containsText" dxfId="2336" priority="310" operator="containsText" text="1- Bajo">
      <formula>NOT(ISERROR(SEARCH("1- Bajo",F45)))</formula>
    </cfRule>
  </conditionalFormatting>
  <conditionalFormatting sqref="J45:J49">
    <cfRule type="containsText" dxfId="2335" priority="300" operator="containsText" text="Bajo">
      <formula>NOT(ISERROR(SEARCH("Bajo",J45)))</formula>
    </cfRule>
    <cfRule type="containsText" dxfId="2334" priority="301" operator="containsText" text="Moderado">
      <formula>NOT(ISERROR(SEARCH("Moderado",J45)))</formula>
    </cfRule>
    <cfRule type="containsText" dxfId="2333" priority="302" operator="containsText" text="Alto">
      <formula>NOT(ISERROR(SEARCH("Alto",J45)))</formula>
    </cfRule>
    <cfRule type="containsText" dxfId="2332" priority="303" operator="containsText" text="Extremo">
      <formula>NOT(ISERROR(SEARCH("Extremo",J45)))</formula>
    </cfRule>
    <cfRule type="colorScale" priority="304">
      <colorScale>
        <cfvo type="min"/>
        <cfvo type="max"/>
        <color rgb="FFFF7128"/>
        <color rgb="FFFFEF9C"/>
      </colorScale>
    </cfRule>
  </conditionalFormatting>
  <conditionalFormatting sqref="M45:M49">
    <cfRule type="containsText" dxfId="2331" priority="275" operator="containsText" text="Moderado">
      <formula>NOT(ISERROR(SEARCH("Moderado",M45)))</formula>
    </cfRule>
    <cfRule type="containsText" dxfId="2330" priority="295" operator="containsText" text="Bajo">
      <formula>NOT(ISERROR(SEARCH("Bajo",M45)))</formula>
    </cfRule>
    <cfRule type="containsText" dxfId="2329" priority="296" operator="containsText" text="Moderado">
      <formula>NOT(ISERROR(SEARCH("Moderado",M45)))</formula>
    </cfRule>
    <cfRule type="containsText" dxfId="2328" priority="297" operator="containsText" text="Alto">
      <formula>NOT(ISERROR(SEARCH("Alto",M45)))</formula>
    </cfRule>
    <cfRule type="containsText" dxfId="2327" priority="298" operator="containsText" text="Extremo">
      <formula>NOT(ISERROR(SEARCH("Extremo",M45)))</formula>
    </cfRule>
    <cfRule type="colorScale" priority="299">
      <colorScale>
        <cfvo type="min"/>
        <cfvo type="max"/>
        <color rgb="FFFF7128"/>
        <color rgb="FFFFEF9C"/>
      </colorScale>
    </cfRule>
  </conditionalFormatting>
  <conditionalFormatting sqref="N45">
    <cfRule type="containsText" dxfId="2326" priority="289" operator="containsText" text="3- Moderado">
      <formula>NOT(ISERROR(SEARCH("3- Moderado",N45)))</formula>
    </cfRule>
    <cfRule type="containsText" dxfId="2325" priority="290" operator="containsText" text="6- Moderado">
      <formula>NOT(ISERROR(SEARCH("6- Moderado",N45)))</formula>
    </cfRule>
    <cfRule type="containsText" dxfId="2324" priority="291" operator="containsText" text="4- Moderado">
      <formula>NOT(ISERROR(SEARCH("4- Moderado",N45)))</formula>
    </cfRule>
    <cfRule type="containsText" dxfId="2323" priority="292" operator="containsText" text="3- Bajo">
      <formula>NOT(ISERROR(SEARCH("3- Bajo",N45)))</formula>
    </cfRule>
    <cfRule type="containsText" dxfId="2322" priority="293" operator="containsText" text="4- Bajo">
      <formula>NOT(ISERROR(SEARCH("4- Bajo",N45)))</formula>
    </cfRule>
    <cfRule type="containsText" dxfId="2321" priority="294" operator="containsText" text="1- Bajo">
      <formula>NOT(ISERROR(SEARCH("1- Bajo",N45)))</formula>
    </cfRule>
  </conditionalFormatting>
  <conditionalFormatting sqref="H45:H49">
    <cfRule type="containsText" dxfId="2320" priority="276" operator="containsText" text="Muy Alta">
      <formula>NOT(ISERROR(SEARCH("Muy Alta",H45)))</formula>
    </cfRule>
    <cfRule type="containsText" dxfId="2319" priority="277" operator="containsText" text="Alta">
      <formula>NOT(ISERROR(SEARCH("Alta",H45)))</formula>
    </cfRule>
    <cfRule type="containsText" dxfId="2318" priority="278" operator="containsText" text="Muy Alta">
      <formula>NOT(ISERROR(SEARCH("Muy Alta",H45)))</formula>
    </cfRule>
    <cfRule type="containsText" dxfId="2317" priority="283" operator="containsText" text="Muy Baja">
      <formula>NOT(ISERROR(SEARCH("Muy Baja",H45)))</formula>
    </cfRule>
    <cfRule type="containsText" dxfId="2316" priority="284" operator="containsText" text="Baja">
      <formula>NOT(ISERROR(SEARCH("Baja",H45)))</formula>
    </cfRule>
    <cfRule type="containsText" dxfId="2315" priority="285" operator="containsText" text="Media">
      <formula>NOT(ISERROR(SEARCH("Media",H45)))</formula>
    </cfRule>
    <cfRule type="containsText" dxfId="2314" priority="286" operator="containsText" text="Alta">
      <formula>NOT(ISERROR(SEARCH("Alta",H45)))</formula>
    </cfRule>
    <cfRule type="containsText" dxfId="2313" priority="288" operator="containsText" text="Muy Alta">
      <formula>NOT(ISERROR(SEARCH("Muy Alta",H45)))</formula>
    </cfRule>
  </conditionalFormatting>
  <conditionalFormatting sqref="I45:I49">
    <cfRule type="containsText" dxfId="2312" priority="279" operator="containsText" text="Catastrófico">
      <formula>NOT(ISERROR(SEARCH("Catastrófico",I45)))</formula>
    </cfRule>
    <cfRule type="containsText" dxfId="2311" priority="280" operator="containsText" text="Mayor">
      <formula>NOT(ISERROR(SEARCH("Mayor",I45)))</formula>
    </cfRule>
    <cfRule type="containsText" dxfId="2310" priority="281" operator="containsText" text="Menor">
      <formula>NOT(ISERROR(SEARCH("Menor",I45)))</formula>
    </cfRule>
    <cfRule type="containsText" dxfId="2309" priority="282" operator="containsText" text="Leve">
      <formula>NOT(ISERROR(SEARCH("Leve",I45)))</formula>
    </cfRule>
    <cfRule type="containsText" dxfId="2308" priority="287" operator="containsText" text="Moderado">
      <formula>NOT(ISERROR(SEARCH("Moderado",I45)))</formula>
    </cfRule>
  </conditionalFormatting>
  <conditionalFormatting sqref="K45:K49">
    <cfRule type="containsText" dxfId="2307" priority="274" operator="containsText" text="Media">
      <formula>NOT(ISERROR(SEARCH("Media",K45)))</formula>
    </cfRule>
  </conditionalFormatting>
  <conditionalFormatting sqref="L45:L49">
    <cfRule type="containsText" dxfId="2306" priority="273" operator="containsText" text="Moderado">
      <formula>NOT(ISERROR(SEARCH("Moderado",L45)))</formula>
    </cfRule>
  </conditionalFormatting>
  <conditionalFormatting sqref="J45:J49">
    <cfRule type="containsText" dxfId="2305" priority="272" operator="containsText" text="Moderado">
      <formula>NOT(ISERROR(SEARCH("Moderado",J45)))</formula>
    </cfRule>
  </conditionalFormatting>
  <conditionalFormatting sqref="J45:J49">
    <cfRule type="containsText" dxfId="2304" priority="270" operator="containsText" text="Bajo">
      <formula>NOT(ISERROR(SEARCH("Bajo",J45)))</formula>
    </cfRule>
    <cfRule type="containsText" dxfId="2303" priority="271" operator="containsText" text="Extremo">
      <formula>NOT(ISERROR(SEARCH("Extremo",J45)))</formula>
    </cfRule>
  </conditionalFormatting>
  <conditionalFormatting sqref="K45:K49">
    <cfRule type="containsText" dxfId="2302" priority="268" operator="containsText" text="Baja">
      <formula>NOT(ISERROR(SEARCH("Baja",K45)))</formula>
    </cfRule>
    <cfRule type="containsText" dxfId="2301" priority="269" operator="containsText" text="Muy Baja">
      <formula>NOT(ISERROR(SEARCH("Muy Baja",K45)))</formula>
    </cfRule>
  </conditionalFormatting>
  <conditionalFormatting sqref="K45:K49">
    <cfRule type="containsText" dxfId="2300" priority="266" operator="containsText" text="Muy Alta">
      <formula>NOT(ISERROR(SEARCH("Muy Alta",K45)))</formula>
    </cfRule>
    <cfRule type="containsText" dxfId="2299" priority="267" operator="containsText" text="Alta">
      <formula>NOT(ISERROR(SEARCH("Alta",K45)))</formula>
    </cfRule>
  </conditionalFormatting>
  <conditionalFormatting sqref="L45:L49">
    <cfRule type="containsText" dxfId="2298" priority="262" operator="containsText" text="Catastrófico">
      <formula>NOT(ISERROR(SEARCH("Catastrófico",L45)))</formula>
    </cfRule>
    <cfRule type="containsText" dxfId="2297" priority="263" operator="containsText" text="Mayor">
      <formula>NOT(ISERROR(SEARCH("Mayor",L45)))</formula>
    </cfRule>
    <cfRule type="containsText" dxfId="2296" priority="264" operator="containsText" text="Menor">
      <formula>NOT(ISERROR(SEARCH("Menor",L45)))</formula>
    </cfRule>
    <cfRule type="containsText" dxfId="2295" priority="265" operator="containsText" text="Leve">
      <formula>NOT(ISERROR(SEARCH("Leve",L45)))</formula>
    </cfRule>
  </conditionalFormatting>
  <conditionalFormatting sqref="K50:L50">
    <cfRule type="containsText" dxfId="2294" priority="256" operator="containsText" text="3- Moderado">
      <formula>NOT(ISERROR(SEARCH("3- Moderado",K50)))</formula>
    </cfRule>
    <cfRule type="containsText" dxfId="2293" priority="257" operator="containsText" text="6- Moderado">
      <formula>NOT(ISERROR(SEARCH("6- Moderado",K50)))</formula>
    </cfRule>
    <cfRule type="containsText" dxfId="2292" priority="258" operator="containsText" text="4- Moderado">
      <formula>NOT(ISERROR(SEARCH("4- Moderado",K50)))</formula>
    </cfRule>
    <cfRule type="containsText" dxfId="2291" priority="259" operator="containsText" text="3- Bajo">
      <formula>NOT(ISERROR(SEARCH("3- Bajo",K50)))</formula>
    </cfRule>
    <cfRule type="containsText" dxfId="2290" priority="260" operator="containsText" text="4- Bajo">
      <formula>NOT(ISERROR(SEARCH("4- Bajo",K50)))</formula>
    </cfRule>
    <cfRule type="containsText" dxfId="2289" priority="261" operator="containsText" text="1- Bajo">
      <formula>NOT(ISERROR(SEARCH("1- Bajo",K50)))</formula>
    </cfRule>
  </conditionalFormatting>
  <conditionalFormatting sqref="H50:I50">
    <cfRule type="containsText" dxfId="2288" priority="250" operator="containsText" text="3- Moderado">
      <formula>NOT(ISERROR(SEARCH("3- Moderado",H50)))</formula>
    </cfRule>
    <cfRule type="containsText" dxfId="2287" priority="251" operator="containsText" text="6- Moderado">
      <formula>NOT(ISERROR(SEARCH("6- Moderado",H50)))</formula>
    </cfRule>
    <cfRule type="containsText" dxfId="2286" priority="252" operator="containsText" text="4- Moderado">
      <formula>NOT(ISERROR(SEARCH("4- Moderado",H50)))</formula>
    </cfRule>
    <cfRule type="containsText" dxfId="2285" priority="253" operator="containsText" text="3- Bajo">
      <formula>NOT(ISERROR(SEARCH("3- Bajo",H50)))</formula>
    </cfRule>
    <cfRule type="containsText" dxfId="2284" priority="254" operator="containsText" text="4- Bajo">
      <formula>NOT(ISERROR(SEARCH("4- Bajo",H50)))</formula>
    </cfRule>
    <cfRule type="containsText" dxfId="2283" priority="255" operator="containsText" text="1- Bajo">
      <formula>NOT(ISERROR(SEARCH("1- Bajo",H50)))</formula>
    </cfRule>
  </conditionalFormatting>
  <conditionalFormatting sqref="A50 C50:E50">
    <cfRule type="containsText" dxfId="2282" priority="244" operator="containsText" text="3- Moderado">
      <formula>NOT(ISERROR(SEARCH("3- Moderado",A50)))</formula>
    </cfRule>
    <cfRule type="containsText" dxfId="2281" priority="245" operator="containsText" text="6- Moderado">
      <formula>NOT(ISERROR(SEARCH("6- Moderado",A50)))</formula>
    </cfRule>
    <cfRule type="containsText" dxfId="2280" priority="246" operator="containsText" text="4- Moderado">
      <formula>NOT(ISERROR(SEARCH("4- Moderado",A50)))</formula>
    </cfRule>
    <cfRule type="containsText" dxfId="2279" priority="247" operator="containsText" text="3- Bajo">
      <formula>NOT(ISERROR(SEARCH("3- Bajo",A50)))</formula>
    </cfRule>
    <cfRule type="containsText" dxfId="2278" priority="248" operator="containsText" text="4- Bajo">
      <formula>NOT(ISERROR(SEARCH("4- Bajo",A50)))</formula>
    </cfRule>
    <cfRule type="containsText" dxfId="2277" priority="249" operator="containsText" text="1- Bajo">
      <formula>NOT(ISERROR(SEARCH("1- Bajo",A50)))</formula>
    </cfRule>
  </conditionalFormatting>
  <conditionalFormatting sqref="F50:G50">
    <cfRule type="containsText" dxfId="2276" priority="238" operator="containsText" text="3- Moderado">
      <formula>NOT(ISERROR(SEARCH("3- Moderado",F50)))</formula>
    </cfRule>
    <cfRule type="containsText" dxfId="2275" priority="239" operator="containsText" text="6- Moderado">
      <formula>NOT(ISERROR(SEARCH("6- Moderado",F50)))</formula>
    </cfRule>
    <cfRule type="containsText" dxfId="2274" priority="240" operator="containsText" text="4- Moderado">
      <formula>NOT(ISERROR(SEARCH("4- Moderado",F50)))</formula>
    </cfRule>
    <cfRule type="containsText" dxfId="2273" priority="241" operator="containsText" text="3- Bajo">
      <formula>NOT(ISERROR(SEARCH("3- Bajo",F50)))</formula>
    </cfRule>
    <cfRule type="containsText" dxfId="2272" priority="242" operator="containsText" text="4- Bajo">
      <formula>NOT(ISERROR(SEARCH("4- Bajo",F50)))</formula>
    </cfRule>
    <cfRule type="containsText" dxfId="2271" priority="243" operator="containsText" text="1- Bajo">
      <formula>NOT(ISERROR(SEARCH("1- Bajo",F50)))</formula>
    </cfRule>
  </conditionalFormatting>
  <conditionalFormatting sqref="J50:J54">
    <cfRule type="containsText" dxfId="2270" priority="233" operator="containsText" text="Bajo">
      <formula>NOT(ISERROR(SEARCH("Bajo",J50)))</formula>
    </cfRule>
    <cfRule type="containsText" dxfId="2269" priority="234" operator="containsText" text="Moderado">
      <formula>NOT(ISERROR(SEARCH("Moderado",J50)))</formula>
    </cfRule>
    <cfRule type="containsText" dxfId="2268" priority="235" operator="containsText" text="Alto">
      <formula>NOT(ISERROR(SEARCH("Alto",J50)))</formula>
    </cfRule>
    <cfRule type="containsText" dxfId="2267" priority="236" operator="containsText" text="Extremo">
      <formula>NOT(ISERROR(SEARCH("Extremo",J50)))</formula>
    </cfRule>
    <cfRule type="colorScale" priority="237">
      <colorScale>
        <cfvo type="min"/>
        <cfvo type="max"/>
        <color rgb="FFFF7128"/>
        <color rgb="FFFFEF9C"/>
      </colorScale>
    </cfRule>
  </conditionalFormatting>
  <conditionalFormatting sqref="M50:M54">
    <cfRule type="containsText" dxfId="2266" priority="208" operator="containsText" text="Moderado">
      <formula>NOT(ISERROR(SEARCH("Moderado",M50)))</formula>
    </cfRule>
    <cfRule type="containsText" dxfId="2265" priority="228" operator="containsText" text="Bajo">
      <formula>NOT(ISERROR(SEARCH("Bajo",M50)))</formula>
    </cfRule>
    <cfRule type="containsText" dxfId="2264" priority="229" operator="containsText" text="Moderado">
      <formula>NOT(ISERROR(SEARCH("Moderado",M50)))</formula>
    </cfRule>
    <cfRule type="containsText" dxfId="2263" priority="230" operator="containsText" text="Alto">
      <formula>NOT(ISERROR(SEARCH("Alto",M50)))</formula>
    </cfRule>
    <cfRule type="containsText" dxfId="2262" priority="231" operator="containsText" text="Extremo">
      <formula>NOT(ISERROR(SEARCH("Extremo",M50)))</formula>
    </cfRule>
    <cfRule type="colorScale" priority="232">
      <colorScale>
        <cfvo type="min"/>
        <cfvo type="max"/>
        <color rgb="FFFF7128"/>
        <color rgb="FFFFEF9C"/>
      </colorScale>
    </cfRule>
  </conditionalFormatting>
  <conditionalFormatting sqref="N50">
    <cfRule type="containsText" dxfId="2261" priority="222" operator="containsText" text="3- Moderado">
      <formula>NOT(ISERROR(SEARCH("3- Moderado",N50)))</formula>
    </cfRule>
    <cfRule type="containsText" dxfId="2260" priority="223" operator="containsText" text="6- Moderado">
      <formula>NOT(ISERROR(SEARCH("6- Moderado",N50)))</formula>
    </cfRule>
    <cfRule type="containsText" dxfId="2259" priority="224" operator="containsText" text="4- Moderado">
      <formula>NOT(ISERROR(SEARCH("4- Moderado",N50)))</formula>
    </cfRule>
    <cfRule type="containsText" dxfId="2258" priority="225" operator="containsText" text="3- Bajo">
      <formula>NOT(ISERROR(SEARCH("3- Bajo",N50)))</formula>
    </cfRule>
    <cfRule type="containsText" dxfId="2257" priority="226" operator="containsText" text="4- Bajo">
      <formula>NOT(ISERROR(SEARCH("4- Bajo",N50)))</formula>
    </cfRule>
    <cfRule type="containsText" dxfId="2256" priority="227" operator="containsText" text="1- Bajo">
      <formula>NOT(ISERROR(SEARCH("1- Bajo",N50)))</formula>
    </cfRule>
  </conditionalFormatting>
  <conditionalFormatting sqref="H50:H54">
    <cfRule type="containsText" dxfId="2255" priority="209" operator="containsText" text="Muy Alta">
      <formula>NOT(ISERROR(SEARCH("Muy Alta",H50)))</formula>
    </cfRule>
    <cfRule type="containsText" dxfId="2254" priority="210" operator="containsText" text="Alta">
      <formula>NOT(ISERROR(SEARCH("Alta",H50)))</formula>
    </cfRule>
    <cfRule type="containsText" dxfId="2253" priority="211" operator="containsText" text="Muy Alta">
      <formula>NOT(ISERROR(SEARCH("Muy Alta",H50)))</formula>
    </cfRule>
    <cfRule type="containsText" dxfId="2252" priority="216" operator="containsText" text="Muy Baja">
      <formula>NOT(ISERROR(SEARCH("Muy Baja",H50)))</formula>
    </cfRule>
    <cfRule type="containsText" dxfId="2251" priority="217" operator="containsText" text="Baja">
      <formula>NOT(ISERROR(SEARCH("Baja",H50)))</formula>
    </cfRule>
    <cfRule type="containsText" dxfId="2250" priority="218" operator="containsText" text="Media">
      <formula>NOT(ISERROR(SEARCH("Media",H50)))</formula>
    </cfRule>
    <cfRule type="containsText" dxfId="2249" priority="219" operator="containsText" text="Alta">
      <formula>NOT(ISERROR(SEARCH("Alta",H50)))</formula>
    </cfRule>
    <cfRule type="containsText" dxfId="2248" priority="221" operator="containsText" text="Muy Alta">
      <formula>NOT(ISERROR(SEARCH("Muy Alta",H50)))</formula>
    </cfRule>
  </conditionalFormatting>
  <conditionalFormatting sqref="I50:I54">
    <cfRule type="containsText" dxfId="2247" priority="212" operator="containsText" text="Catastrófico">
      <formula>NOT(ISERROR(SEARCH("Catastrófico",I50)))</formula>
    </cfRule>
    <cfRule type="containsText" dxfId="2246" priority="213" operator="containsText" text="Mayor">
      <formula>NOT(ISERROR(SEARCH("Mayor",I50)))</formula>
    </cfRule>
    <cfRule type="containsText" dxfId="2245" priority="214" operator="containsText" text="Menor">
      <formula>NOT(ISERROR(SEARCH("Menor",I50)))</formula>
    </cfRule>
    <cfRule type="containsText" dxfId="2244" priority="215" operator="containsText" text="Leve">
      <formula>NOT(ISERROR(SEARCH("Leve",I50)))</formula>
    </cfRule>
    <cfRule type="containsText" dxfId="2243" priority="220" operator="containsText" text="Moderado">
      <formula>NOT(ISERROR(SEARCH("Moderado",I50)))</formula>
    </cfRule>
  </conditionalFormatting>
  <conditionalFormatting sqref="K50:K54">
    <cfRule type="containsText" dxfId="2242" priority="207" operator="containsText" text="Media">
      <formula>NOT(ISERROR(SEARCH("Media",K50)))</formula>
    </cfRule>
  </conditionalFormatting>
  <conditionalFormatting sqref="L50:L54">
    <cfRule type="containsText" dxfId="2241" priority="206" operator="containsText" text="Moderado">
      <formula>NOT(ISERROR(SEARCH("Moderado",L50)))</formula>
    </cfRule>
  </conditionalFormatting>
  <conditionalFormatting sqref="J50:J54">
    <cfRule type="containsText" dxfId="2240" priority="205" operator="containsText" text="Moderado">
      <formula>NOT(ISERROR(SEARCH("Moderado",J50)))</formula>
    </cfRule>
  </conditionalFormatting>
  <conditionalFormatting sqref="J50:J54">
    <cfRule type="containsText" dxfId="2239" priority="203" operator="containsText" text="Bajo">
      <formula>NOT(ISERROR(SEARCH("Bajo",J50)))</formula>
    </cfRule>
    <cfRule type="containsText" dxfId="2238" priority="204" operator="containsText" text="Extremo">
      <formula>NOT(ISERROR(SEARCH("Extremo",J50)))</formula>
    </cfRule>
  </conditionalFormatting>
  <conditionalFormatting sqref="K50:K54">
    <cfRule type="containsText" dxfId="2237" priority="201" operator="containsText" text="Baja">
      <formula>NOT(ISERROR(SEARCH("Baja",K50)))</formula>
    </cfRule>
    <cfRule type="containsText" dxfId="2236" priority="202" operator="containsText" text="Muy Baja">
      <formula>NOT(ISERROR(SEARCH("Muy Baja",K50)))</formula>
    </cfRule>
  </conditionalFormatting>
  <conditionalFormatting sqref="K50:K54">
    <cfRule type="containsText" dxfId="2235" priority="199" operator="containsText" text="Muy Alta">
      <formula>NOT(ISERROR(SEARCH("Muy Alta",K50)))</formula>
    </cfRule>
    <cfRule type="containsText" dxfId="2234" priority="200" operator="containsText" text="Alta">
      <formula>NOT(ISERROR(SEARCH("Alta",K50)))</formula>
    </cfRule>
  </conditionalFormatting>
  <conditionalFormatting sqref="L50:L54">
    <cfRule type="containsText" dxfId="2233" priority="195" operator="containsText" text="Catastrófico">
      <formula>NOT(ISERROR(SEARCH("Catastrófico",L50)))</formula>
    </cfRule>
    <cfRule type="containsText" dxfId="2232" priority="196" operator="containsText" text="Mayor">
      <formula>NOT(ISERROR(SEARCH("Mayor",L50)))</formula>
    </cfRule>
    <cfRule type="containsText" dxfId="2231" priority="197" operator="containsText" text="Menor">
      <formula>NOT(ISERROR(SEARCH("Menor",L50)))</formula>
    </cfRule>
    <cfRule type="containsText" dxfId="2230" priority="198" operator="containsText" text="Leve">
      <formula>NOT(ISERROR(SEARCH("Leve",L50)))</formula>
    </cfRule>
  </conditionalFormatting>
  <conditionalFormatting sqref="K55:L55">
    <cfRule type="containsText" dxfId="2229" priority="189" operator="containsText" text="3- Moderado">
      <formula>NOT(ISERROR(SEARCH("3- Moderado",K55)))</formula>
    </cfRule>
    <cfRule type="containsText" dxfId="2228" priority="190" operator="containsText" text="6- Moderado">
      <formula>NOT(ISERROR(SEARCH("6- Moderado",K55)))</formula>
    </cfRule>
    <cfRule type="containsText" dxfId="2227" priority="191" operator="containsText" text="4- Moderado">
      <formula>NOT(ISERROR(SEARCH("4- Moderado",K55)))</formula>
    </cfRule>
    <cfRule type="containsText" dxfId="2226" priority="192" operator="containsText" text="3- Bajo">
      <formula>NOT(ISERROR(SEARCH("3- Bajo",K55)))</formula>
    </cfRule>
    <cfRule type="containsText" dxfId="2225" priority="193" operator="containsText" text="4- Bajo">
      <formula>NOT(ISERROR(SEARCH("4- Bajo",K55)))</formula>
    </cfRule>
    <cfRule type="containsText" dxfId="2224" priority="194" operator="containsText" text="1- Bajo">
      <formula>NOT(ISERROR(SEARCH("1- Bajo",K55)))</formula>
    </cfRule>
  </conditionalFormatting>
  <conditionalFormatting sqref="H55:I55">
    <cfRule type="containsText" dxfId="2223" priority="183" operator="containsText" text="3- Moderado">
      <formula>NOT(ISERROR(SEARCH("3- Moderado",H55)))</formula>
    </cfRule>
    <cfRule type="containsText" dxfId="2222" priority="184" operator="containsText" text="6- Moderado">
      <formula>NOT(ISERROR(SEARCH("6- Moderado",H55)))</formula>
    </cfRule>
    <cfRule type="containsText" dxfId="2221" priority="185" operator="containsText" text="4- Moderado">
      <formula>NOT(ISERROR(SEARCH("4- Moderado",H55)))</formula>
    </cfRule>
    <cfRule type="containsText" dxfId="2220" priority="186" operator="containsText" text="3- Bajo">
      <formula>NOT(ISERROR(SEARCH("3- Bajo",H55)))</formula>
    </cfRule>
    <cfRule type="containsText" dxfId="2219" priority="187" operator="containsText" text="4- Bajo">
      <formula>NOT(ISERROR(SEARCH("4- Bajo",H55)))</formula>
    </cfRule>
    <cfRule type="containsText" dxfId="2218" priority="188" operator="containsText" text="1- Bajo">
      <formula>NOT(ISERROR(SEARCH("1- Bajo",H55)))</formula>
    </cfRule>
  </conditionalFormatting>
  <conditionalFormatting sqref="A55 C55:E55">
    <cfRule type="containsText" dxfId="2217" priority="177" operator="containsText" text="3- Moderado">
      <formula>NOT(ISERROR(SEARCH("3- Moderado",A55)))</formula>
    </cfRule>
    <cfRule type="containsText" dxfId="2216" priority="178" operator="containsText" text="6- Moderado">
      <formula>NOT(ISERROR(SEARCH("6- Moderado",A55)))</formula>
    </cfRule>
    <cfRule type="containsText" dxfId="2215" priority="179" operator="containsText" text="4- Moderado">
      <formula>NOT(ISERROR(SEARCH("4- Moderado",A55)))</formula>
    </cfRule>
    <cfRule type="containsText" dxfId="2214" priority="180" operator="containsText" text="3- Bajo">
      <formula>NOT(ISERROR(SEARCH("3- Bajo",A55)))</formula>
    </cfRule>
    <cfRule type="containsText" dxfId="2213" priority="181" operator="containsText" text="4- Bajo">
      <formula>NOT(ISERROR(SEARCH("4- Bajo",A55)))</formula>
    </cfRule>
    <cfRule type="containsText" dxfId="2212" priority="182" operator="containsText" text="1- Bajo">
      <formula>NOT(ISERROR(SEARCH("1- Bajo",A55)))</formula>
    </cfRule>
  </conditionalFormatting>
  <conditionalFormatting sqref="F55:G55">
    <cfRule type="containsText" dxfId="2211" priority="171" operator="containsText" text="3- Moderado">
      <formula>NOT(ISERROR(SEARCH("3- Moderado",F55)))</formula>
    </cfRule>
    <cfRule type="containsText" dxfId="2210" priority="172" operator="containsText" text="6- Moderado">
      <formula>NOT(ISERROR(SEARCH("6- Moderado",F55)))</formula>
    </cfRule>
    <cfRule type="containsText" dxfId="2209" priority="173" operator="containsText" text="4- Moderado">
      <formula>NOT(ISERROR(SEARCH("4- Moderado",F55)))</formula>
    </cfRule>
    <cfRule type="containsText" dxfId="2208" priority="174" operator="containsText" text="3- Bajo">
      <formula>NOT(ISERROR(SEARCH("3- Bajo",F55)))</formula>
    </cfRule>
    <cfRule type="containsText" dxfId="2207" priority="175" operator="containsText" text="4- Bajo">
      <formula>NOT(ISERROR(SEARCH("4- Bajo",F55)))</formula>
    </cfRule>
    <cfRule type="containsText" dxfId="2206" priority="176" operator="containsText" text="1- Bajo">
      <formula>NOT(ISERROR(SEARCH("1- Bajo",F55)))</formula>
    </cfRule>
  </conditionalFormatting>
  <conditionalFormatting sqref="J55:J59">
    <cfRule type="containsText" dxfId="2205" priority="166" operator="containsText" text="Bajo">
      <formula>NOT(ISERROR(SEARCH("Bajo",J55)))</formula>
    </cfRule>
    <cfRule type="containsText" dxfId="2204" priority="167" operator="containsText" text="Moderado">
      <formula>NOT(ISERROR(SEARCH("Moderado",J55)))</formula>
    </cfRule>
    <cfRule type="containsText" dxfId="2203" priority="168" operator="containsText" text="Alto">
      <formula>NOT(ISERROR(SEARCH("Alto",J55)))</formula>
    </cfRule>
    <cfRule type="containsText" dxfId="2202" priority="169" operator="containsText" text="Extremo">
      <formula>NOT(ISERROR(SEARCH("Extremo",J55)))</formula>
    </cfRule>
    <cfRule type="colorScale" priority="170">
      <colorScale>
        <cfvo type="min"/>
        <cfvo type="max"/>
        <color rgb="FFFF7128"/>
        <color rgb="FFFFEF9C"/>
      </colorScale>
    </cfRule>
  </conditionalFormatting>
  <conditionalFormatting sqref="M55:M59">
    <cfRule type="containsText" dxfId="2201" priority="141" operator="containsText" text="Moderado">
      <formula>NOT(ISERROR(SEARCH("Moderado",M55)))</formula>
    </cfRule>
    <cfRule type="containsText" dxfId="2200" priority="161" operator="containsText" text="Bajo">
      <formula>NOT(ISERROR(SEARCH("Bajo",M55)))</formula>
    </cfRule>
    <cfRule type="containsText" dxfId="2199" priority="162" operator="containsText" text="Moderado">
      <formula>NOT(ISERROR(SEARCH("Moderado",M55)))</formula>
    </cfRule>
    <cfRule type="containsText" dxfId="2198" priority="163" operator="containsText" text="Alto">
      <formula>NOT(ISERROR(SEARCH("Alto",M55)))</formula>
    </cfRule>
    <cfRule type="containsText" dxfId="2197" priority="164" operator="containsText" text="Extremo">
      <formula>NOT(ISERROR(SEARCH("Extremo",M55)))</formula>
    </cfRule>
    <cfRule type="colorScale" priority="165">
      <colorScale>
        <cfvo type="min"/>
        <cfvo type="max"/>
        <color rgb="FFFF7128"/>
        <color rgb="FFFFEF9C"/>
      </colorScale>
    </cfRule>
  </conditionalFormatting>
  <conditionalFormatting sqref="N55">
    <cfRule type="containsText" dxfId="2196" priority="155" operator="containsText" text="3- Moderado">
      <formula>NOT(ISERROR(SEARCH("3- Moderado",N55)))</formula>
    </cfRule>
    <cfRule type="containsText" dxfId="2195" priority="156" operator="containsText" text="6- Moderado">
      <formula>NOT(ISERROR(SEARCH("6- Moderado",N55)))</formula>
    </cfRule>
    <cfRule type="containsText" dxfId="2194" priority="157" operator="containsText" text="4- Moderado">
      <formula>NOT(ISERROR(SEARCH("4- Moderado",N55)))</formula>
    </cfRule>
    <cfRule type="containsText" dxfId="2193" priority="158" operator="containsText" text="3- Bajo">
      <formula>NOT(ISERROR(SEARCH("3- Bajo",N55)))</formula>
    </cfRule>
    <cfRule type="containsText" dxfId="2192" priority="159" operator="containsText" text="4- Bajo">
      <formula>NOT(ISERROR(SEARCH("4- Bajo",N55)))</formula>
    </cfRule>
    <cfRule type="containsText" dxfId="2191" priority="160" operator="containsText" text="1- Bajo">
      <formula>NOT(ISERROR(SEARCH("1- Bajo",N55)))</formula>
    </cfRule>
  </conditionalFormatting>
  <conditionalFormatting sqref="H55:H59">
    <cfRule type="containsText" dxfId="2190" priority="142" operator="containsText" text="Muy Alta">
      <formula>NOT(ISERROR(SEARCH("Muy Alta",H55)))</formula>
    </cfRule>
    <cfRule type="containsText" dxfId="2189" priority="143" operator="containsText" text="Alta">
      <formula>NOT(ISERROR(SEARCH("Alta",H55)))</formula>
    </cfRule>
    <cfRule type="containsText" dxfId="2188" priority="144" operator="containsText" text="Muy Alta">
      <formula>NOT(ISERROR(SEARCH("Muy Alta",H55)))</formula>
    </cfRule>
    <cfRule type="containsText" dxfId="2187" priority="149" operator="containsText" text="Muy Baja">
      <formula>NOT(ISERROR(SEARCH("Muy Baja",H55)))</formula>
    </cfRule>
    <cfRule type="containsText" dxfId="2186" priority="150" operator="containsText" text="Baja">
      <formula>NOT(ISERROR(SEARCH("Baja",H55)))</formula>
    </cfRule>
    <cfRule type="containsText" dxfId="2185" priority="151" operator="containsText" text="Media">
      <formula>NOT(ISERROR(SEARCH("Media",H55)))</formula>
    </cfRule>
    <cfRule type="containsText" dxfId="2184" priority="152" operator="containsText" text="Alta">
      <formula>NOT(ISERROR(SEARCH("Alta",H55)))</formula>
    </cfRule>
    <cfRule type="containsText" dxfId="2183" priority="154" operator="containsText" text="Muy Alta">
      <formula>NOT(ISERROR(SEARCH("Muy Alta",H55)))</formula>
    </cfRule>
  </conditionalFormatting>
  <conditionalFormatting sqref="I55:I59">
    <cfRule type="containsText" dxfId="2182" priority="145" operator="containsText" text="Catastrófico">
      <formula>NOT(ISERROR(SEARCH("Catastrófico",I55)))</formula>
    </cfRule>
    <cfRule type="containsText" dxfId="2181" priority="146" operator="containsText" text="Mayor">
      <formula>NOT(ISERROR(SEARCH("Mayor",I55)))</formula>
    </cfRule>
    <cfRule type="containsText" dxfId="2180" priority="147" operator="containsText" text="Menor">
      <formula>NOT(ISERROR(SEARCH("Menor",I55)))</formula>
    </cfRule>
    <cfRule type="containsText" dxfId="2179" priority="148" operator="containsText" text="Leve">
      <formula>NOT(ISERROR(SEARCH("Leve",I55)))</formula>
    </cfRule>
    <cfRule type="containsText" dxfId="2178" priority="153" operator="containsText" text="Moderado">
      <formula>NOT(ISERROR(SEARCH("Moderado",I55)))</formula>
    </cfRule>
  </conditionalFormatting>
  <conditionalFormatting sqref="K55:K59">
    <cfRule type="containsText" dxfId="2177" priority="140" operator="containsText" text="Media">
      <formula>NOT(ISERROR(SEARCH("Media",K55)))</formula>
    </cfRule>
  </conditionalFormatting>
  <conditionalFormatting sqref="L55:L59">
    <cfRule type="containsText" dxfId="2176" priority="139" operator="containsText" text="Moderado">
      <formula>NOT(ISERROR(SEARCH("Moderado",L55)))</formula>
    </cfRule>
  </conditionalFormatting>
  <conditionalFormatting sqref="J55:J59">
    <cfRule type="containsText" dxfId="2175" priority="138" operator="containsText" text="Moderado">
      <formula>NOT(ISERROR(SEARCH("Moderado",J55)))</formula>
    </cfRule>
  </conditionalFormatting>
  <conditionalFormatting sqref="J55:J59">
    <cfRule type="containsText" dxfId="2174" priority="136" operator="containsText" text="Bajo">
      <formula>NOT(ISERROR(SEARCH("Bajo",J55)))</formula>
    </cfRule>
    <cfRule type="containsText" dxfId="2173" priority="137" operator="containsText" text="Extremo">
      <formula>NOT(ISERROR(SEARCH("Extremo",J55)))</formula>
    </cfRule>
  </conditionalFormatting>
  <conditionalFormatting sqref="K55:K59">
    <cfRule type="containsText" dxfId="2172" priority="134" operator="containsText" text="Baja">
      <formula>NOT(ISERROR(SEARCH("Baja",K55)))</formula>
    </cfRule>
    <cfRule type="containsText" dxfId="2171" priority="135" operator="containsText" text="Muy Baja">
      <formula>NOT(ISERROR(SEARCH("Muy Baja",K55)))</formula>
    </cfRule>
  </conditionalFormatting>
  <conditionalFormatting sqref="K55:K59">
    <cfRule type="containsText" dxfId="2170" priority="132" operator="containsText" text="Muy Alta">
      <formula>NOT(ISERROR(SEARCH("Muy Alta",K55)))</formula>
    </cfRule>
    <cfRule type="containsText" dxfId="2169" priority="133" operator="containsText" text="Alta">
      <formula>NOT(ISERROR(SEARCH("Alta",K55)))</formula>
    </cfRule>
  </conditionalFormatting>
  <conditionalFormatting sqref="L55:L59">
    <cfRule type="containsText" dxfId="2168" priority="128" operator="containsText" text="Catastrófico">
      <formula>NOT(ISERROR(SEARCH("Catastrófico",L55)))</formula>
    </cfRule>
    <cfRule type="containsText" dxfId="2167" priority="129" operator="containsText" text="Mayor">
      <formula>NOT(ISERROR(SEARCH("Mayor",L55)))</formula>
    </cfRule>
    <cfRule type="containsText" dxfId="2166" priority="130" operator="containsText" text="Menor">
      <formula>NOT(ISERROR(SEARCH("Menor",L55)))</formula>
    </cfRule>
    <cfRule type="containsText" dxfId="2165" priority="131" operator="containsText" text="Leve">
      <formula>NOT(ISERROR(SEARCH("Leve",L55)))</formula>
    </cfRule>
  </conditionalFormatting>
  <conditionalFormatting sqref="K25:L25">
    <cfRule type="containsText" dxfId="2164" priority="122" operator="containsText" text="3- Moderado">
      <formula>NOT(ISERROR(SEARCH("3- Moderado",K25)))</formula>
    </cfRule>
    <cfRule type="containsText" dxfId="2163" priority="123" operator="containsText" text="6- Moderado">
      <formula>NOT(ISERROR(SEARCH("6- Moderado",K25)))</formula>
    </cfRule>
    <cfRule type="containsText" dxfId="2162" priority="124" operator="containsText" text="4- Moderado">
      <formula>NOT(ISERROR(SEARCH("4- Moderado",K25)))</formula>
    </cfRule>
    <cfRule type="containsText" dxfId="2161" priority="125" operator="containsText" text="3- Bajo">
      <formula>NOT(ISERROR(SEARCH("3- Bajo",K25)))</formula>
    </cfRule>
    <cfRule type="containsText" dxfId="2160" priority="126" operator="containsText" text="4- Bajo">
      <formula>NOT(ISERROR(SEARCH("4- Bajo",K25)))</formula>
    </cfRule>
    <cfRule type="containsText" dxfId="2159" priority="127" operator="containsText" text="1- Bajo">
      <formula>NOT(ISERROR(SEARCH("1- Bajo",K25)))</formula>
    </cfRule>
  </conditionalFormatting>
  <conditionalFormatting sqref="H25:I25">
    <cfRule type="containsText" dxfId="2158" priority="116" operator="containsText" text="3- Moderado">
      <formula>NOT(ISERROR(SEARCH("3- Moderado",H25)))</formula>
    </cfRule>
    <cfRule type="containsText" dxfId="2157" priority="117" operator="containsText" text="6- Moderado">
      <formula>NOT(ISERROR(SEARCH("6- Moderado",H25)))</formula>
    </cfRule>
    <cfRule type="containsText" dxfId="2156" priority="118" operator="containsText" text="4- Moderado">
      <formula>NOT(ISERROR(SEARCH("4- Moderado",H25)))</formula>
    </cfRule>
    <cfRule type="containsText" dxfId="2155" priority="119" operator="containsText" text="3- Bajo">
      <formula>NOT(ISERROR(SEARCH("3- Bajo",H25)))</formula>
    </cfRule>
    <cfRule type="containsText" dxfId="2154" priority="120" operator="containsText" text="4- Bajo">
      <formula>NOT(ISERROR(SEARCH("4- Bajo",H25)))</formula>
    </cfRule>
    <cfRule type="containsText" dxfId="2153" priority="121" operator="containsText" text="1- Bajo">
      <formula>NOT(ISERROR(SEARCH("1- Bajo",H25)))</formula>
    </cfRule>
  </conditionalFormatting>
  <conditionalFormatting sqref="A25 C25:E25">
    <cfRule type="containsText" dxfId="2152" priority="110" operator="containsText" text="3- Moderado">
      <formula>NOT(ISERROR(SEARCH("3- Moderado",A25)))</formula>
    </cfRule>
    <cfRule type="containsText" dxfId="2151" priority="111" operator="containsText" text="6- Moderado">
      <formula>NOT(ISERROR(SEARCH("6- Moderado",A25)))</formula>
    </cfRule>
    <cfRule type="containsText" dxfId="2150" priority="112" operator="containsText" text="4- Moderado">
      <formula>NOT(ISERROR(SEARCH("4- Moderado",A25)))</formula>
    </cfRule>
    <cfRule type="containsText" dxfId="2149" priority="113" operator="containsText" text="3- Bajo">
      <formula>NOT(ISERROR(SEARCH("3- Bajo",A25)))</formula>
    </cfRule>
    <cfRule type="containsText" dxfId="2148" priority="114" operator="containsText" text="4- Bajo">
      <formula>NOT(ISERROR(SEARCH("4- Bajo",A25)))</formula>
    </cfRule>
    <cfRule type="containsText" dxfId="2147" priority="115" operator="containsText" text="1- Bajo">
      <formula>NOT(ISERROR(SEARCH("1- Bajo",A25)))</formula>
    </cfRule>
  </conditionalFormatting>
  <conditionalFormatting sqref="F25:G25">
    <cfRule type="containsText" dxfId="2146" priority="104" operator="containsText" text="3- Moderado">
      <formula>NOT(ISERROR(SEARCH("3- Moderado",F25)))</formula>
    </cfRule>
    <cfRule type="containsText" dxfId="2145" priority="105" operator="containsText" text="6- Moderado">
      <formula>NOT(ISERROR(SEARCH("6- Moderado",F25)))</formula>
    </cfRule>
    <cfRule type="containsText" dxfId="2144" priority="106" operator="containsText" text="4- Moderado">
      <formula>NOT(ISERROR(SEARCH("4- Moderado",F25)))</formula>
    </cfRule>
    <cfRule type="containsText" dxfId="2143" priority="107" operator="containsText" text="3- Bajo">
      <formula>NOT(ISERROR(SEARCH("3- Bajo",F25)))</formula>
    </cfRule>
    <cfRule type="containsText" dxfId="2142" priority="108" operator="containsText" text="4- Bajo">
      <formula>NOT(ISERROR(SEARCH("4- Bajo",F25)))</formula>
    </cfRule>
    <cfRule type="containsText" dxfId="2141" priority="109" operator="containsText" text="1- Bajo">
      <formula>NOT(ISERROR(SEARCH("1- Bajo",F25)))</formula>
    </cfRule>
  </conditionalFormatting>
  <conditionalFormatting sqref="J25:J29">
    <cfRule type="containsText" dxfId="2140" priority="99" operator="containsText" text="Bajo">
      <formula>NOT(ISERROR(SEARCH("Bajo",J25)))</formula>
    </cfRule>
    <cfRule type="containsText" dxfId="2139" priority="100" operator="containsText" text="Moderado">
      <formula>NOT(ISERROR(SEARCH("Moderado",J25)))</formula>
    </cfRule>
    <cfRule type="containsText" dxfId="2138" priority="101" operator="containsText" text="Alto">
      <formula>NOT(ISERROR(SEARCH("Alto",J25)))</formula>
    </cfRule>
    <cfRule type="containsText" dxfId="2137" priority="102" operator="containsText" text="Extremo">
      <formula>NOT(ISERROR(SEARCH("Extremo",J25)))</formula>
    </cfRule>
    <cfRule type="colorScale" priority="103">
      <colorScale>
        <cfvo type="min"/>
        <cfvo type="max"/>
        <color rgb="FFFF7128"/>
        <color rgb="FFFFEF9C"/>
      </colorScale>
    </cfRule>
  </conditionalFormatting>
  <conditionalFormatting sqref="M25:M29">
    <cfRule type="containsText" dxfId="2136" priority="74" operator="containsText" text="Moderado">
      <formula>NOT(ISERROR(SEARCH("Moderado",M25)))</formula>
    </cfRule>
    <cfRule type="containsText" dxfId="2135" priority="94" operator="containsText" text="Bajo">
      <formula>NOT(ISERROR(SEARCH("Bajo",M25)))</formula>
    </cfRule>
    <cfRule type="containsText" dxfId="2134" priority="95" operator="containsText" text="Moderado">
      <formula>NOT(ISERROR(SEARCH("Moderado",M25)))</formula>
    </cfRule>
    <cfRule type="containsText" dxfId="2133" priority="96" operator="containsText" text="Alto">
      <formula>NOT(ISERROR(SEARCH("Alto",M25)))</formula>
    </cfRule>
    <cfRule type="containsText" dxfId="2132" priority="97" operator="containsText" text="Extremo">
      <formula>NOT(ISERROR(SEARCH("Extremo",M25)))</formula>
    </cfRule>
    <cfRule type="colorScale" priority="98">
      <colorScale>
        <cfvo type="min"/>
        <cfvo type="max"/>
        <color rgb="FFFF7128"/>
        <color rgb="FFFFEF9C"/>
      </colorScale>
    </cfRule>
  </conditionalFormatting>
  <conditionalFormatting sqref="N25">
    <cfRule type="containsText" dxfId="2131" priority="88" operator="containsText" text="3- Moderado">
      <formula>NOT(ISERROR(SEARCH("3- Moderado",N25)))</formula>
    </cfRule>
    <cfRule type="containsText" dxfId="2130" priority="89" operator="containsText" text="6- Moderado">
      <formula>NOT(ISERROR(SEARCH("6- Moderado",N25)))</formula>
    </cfRule>
    <cfRule type="containsText" dxfId="2129" priority="90" operator="containsText" text="4- Moderado">
      <formula>NOT(ISERROR(SEARCH("4- Moderado",N25)))</formula>
    </cfRule>
    <cfRule type="containsText" dxfId="2128" priority="91" operator="containsText" text="3- Bajo">
      <formula>NOT(ISERROR(SEARCH("3- Bajo",N25)))</formula>
    </cfRule>
    <cfRule type="containsText" dxfId="2127" priority="92" operator="containsText" text="4- Bajo">
      <formula>NOT(ISERROR(SEARCH("4- Bajo",N25)))</formula>
    </cfRule>
    <cfRule type="containsText" dxfId="2126" priority="93" operator="containsText" text="1- Bajo">
      <formula>NOT(ISERROR(SEARCH("1- Bajo",N25)))</formula>
    </cfRule>
  </conditionalFormatting>
  <conditionalFormatting sqref="H25:H29">
    <cfRule type="containsText" dxfId="2125" priority="75" operator="containsText" text="Muy Alta">
      <formula>NOT(ISERROR(SEARCH("Muy Alta",H25)))</formula>
    </cfRule>
    <cfRule type="containsText" dxfId="2124" priority="76" operator="containsText" text="Alta">
      <formula>NOT(ISERROR(SEARCH("Alta",H25)))</formula>
    </cfRule>
    <cfRule type="containsText" dxfId="2123" priority="77" operator="containsText" text="Muy Alta">
      <formula>NOT(ISERROR(SEARCH("Muy Alta",H25)))</formula>
    </cfRule>
    <cfRule type="containsText" dxfId="2122" priority="82" operator="containsText" text="Muy Baja">
      <formula>NOT(ISERROR(SEARCH("Muy Baja",H25)))</formula>
    </cfRule>
    <cfRule type="containsText" dxfId="2121" priority="83" operator="containsText" text="Baja">
      <formula>NOT(ISERROR(SEARCH("Baja",H25)))</formula>
    </cfRule>
    <cfRule type="containsText" dxfId="2120" priority="84" operator="containsText" text="Media">
      <formula>NOT(ISERROR(SEARCH("Media",H25)))</formula>
    </cfRule>
    <cfRule type="containsText" dxfId="2119" priority="85" operator="containsText" text="Alta">
      <formula>NOT(ISERROR(SEARCH("Alta",H25)))</formula>
    </cfRule>
    <cfRule type="containsText" dxfId="2118" priority="87" operator="containsText" text="Muy Alta">
      <formula>NOT(ISERROR(SEARCH("Muy Alta",H25)))</formula>
    </cfRule>
  </conditionalFormatting>
  <conditionalFormatting sqref="I25:I29">
    <cfRule type="containsText" dxfId="2117" priority="78" operator="containsText" text="Catastrófico">
      <formula>NOT(ISERROR(SEARCH("Catastrófico",I25)))</formula>
    </cfRule>
    <cfRule type="containsText" dxfId="2116" priority="79" operator="containsText" text="Mayor">
      <formula>NOT(ISERROR(SEARCH("Mayor",I25)))</formula>
    </cfRule>
    <cfRule type="containsText" dxfId="2115" priority="80" operator="containsText" text="Menor">
      <formula>NOT(ISERROR(SEARCH("Menor",I25)))</formula>
    </cfRule>
    <cfRule type="containsText" dxfId="2114" priority="81" operator="containsText" text="Leve">
      <formula>NOT(ISERROR(SEARCH("Leve",I25)))</formula>
    </cfRule>
    <cfRule type="containsText" dxfId="2113" priority="86" operator="containsText" text="Moderado">
      <formula>NOT(ISERROR(SEARCH("Moderado",I25)))</formula>
    </cfRule>
  </conditionalFormatting>
  <conditionalFormatting sqref="K25:K29">
    <cfRule type="containsText" dxfId="2112" priority="73" operator="containsText" text="Media">
      <formula>NOT(ISERROR(SEARCH("Media",K25)))</formula>
    </cfRule>
  </conditionalFormatting>
  <conditionalFormatting sqref="L25:L29">
    <cfRule type="containsText" dxfId="2111" priority="72" operator="containsText" text="Moderado">
      <formula>NOT(ISERROR(SEARCH("Moderado",L25)))</formula>
    </cfRule>
  </conditionalFormatting>
  <conditionalFormatting sqref="J25:J29">
    <cfRule type="containsText" dxfId="2110" priority="71" operator="containsText" text="Moderado">
      <formula>NOT(ISERROR(SEARCH("Moderado",J25)))</formula>
    </cfRule>
  </conditionalFormatting>
  <conditionalFormatting sqref="J25:J29">
    <cfRule type="containsText" dxfId="2109" priority="69" operator="containsText" text="Bajo">
      <formula>NOT(ISERROR(SEARCH("Bajo",J25)))</formula>
    </cfRule>
    <cfRule type="containsText" dxfId="2108" priority="70" operator="containsText" text="Extremo">
      <formula>NOT(ISERROR(SEARCH("Extremo",J25)))</formula>
    </cfRule>
  </conditionalFormatting>
  <conditionalFormatting sqref="K25:K29">
    <cfRule type="containsText" dxfId="2107" priority="67" operator="containsText" text="Baja">
      <formula>NOT(ISERROR(SEARCH("Baja",K25)))</formula>
    </cfRule>
    <cfRule type="containsText" dxfId="2106" priority="68" operator="containsText" text="Muy Baja">
      <formula>NOT(ISERROR(SEARCH("Muy Baja",K25)))</formula>
    </cfRule>
  </conditionalFormatting>
  <conditionalFormatting sqref="K25:K29">
    <cfRule type="containsText" dxfId="2105" priority="65" operator="containsText" text="Muy Alta">
      <formula>NOT(ISERROR(SEARCH("Muy Alta",K25)))</formula>
    </cfRule>
    <cfRule type="containsText" dxfId="2104" priority="66" operator="containsText" text="Alta">
      <formula>NOT(ISERROR(SEARCH("Alta",K25)))</formula>
    </cfRule>
  </conditionalFormatting>
  <conditionalFormatting sqref="L25:L29">
    <cfRule type="containsText" dxfId="2103" priority="61" operator="containsText" text="Catastrófico">
      <formula>NOT(ISERROR(SEARCH("Catastrófico",L25)))</formula>
    </cfRule>
    <cfRule type="containsText" dxfId="2102" priority="62" operator="containsText" text="Mayor">
      <formula>NOT(ISERROR(SEARCH("Mayor",L25)))</formula>
    </cfRule>
    <cfRule type="containsText" dxfId="2101" priority="63" operator="containsText" text="Menor">
      <formula>NOT(ISERROR(SEARCH("Menor",L25)))</formula>
    </cfRule>
    <cfRule type="containsText" dxfId="2100" priority="64" operator="containsText" text="Leve">
      <formula>NOT(ISERROR(SEARCH("Leve",L25)))</formula>
    </cfRule>
  </conditionalFormatting>
  <conditionalFormatting sqref="B10 B15 B20 B25 B30 B35 B40 B45 B50 B55">
    <cfRule type="containsText" dxfId="2099" priority="1" operator="containsText" text="3- Moderado">
      <formula>NOT(ISERROR(SEARCH("3- Moderado",B10)))</formula>
    </cfRule>
    <cfRule type="containsText" dxfId="2098" priority="2" operator="containsText" text="6- Moderado">
      <formula>NOT(ISERROR(SEARCH("6- Moderado",B10)))</formula>
    </cfRule>
    <cfRule type="containsText" dxfId="2097" priority="3" operator="containsText" text="4- Moderado">
      <formula>NOT(ISERROR(SEARCH("4- Moderado",B10)))</formula>
    </cfRule>
    <cfRule type="containsText" dxfId="2096" priority="4" operator="containsText" text="3- Bajo">
      <formula>NOT(ISERROR(SEARCH("3- Bajo",B10)))</formula>
    </cfRule>
    <cfRule type="containsText" dxfId="2095" priority="5" operator="containsText" text="4- Bajo">
      <formula>NOT(ISERROR(SEARCH("4- Bajo",B10)))</formula>
    </cfRule>
    <cfRule type="containsText" dxfId="2094" priority="6" operator="containsText" text="1- Bajo">
      <formula>NOT(ISERROR(SEARCH("1- Bajo",B10)))</formula>
    </cfRule>
  </conditionalFormatting>
  <dataValidations count="7">
    <dataValidation allowBlank="1" showInputMessage="1" showErrorMessage="1" prompt="Seleccionar el tipo de riesgo teniendo en cuenta que  factor organizaconal afecta. Ver explicacion en hoja " sqref="E8" xr:uid="{55C216A0-BAF6-4619-9B7A-6FCB273E5DB0}"/>
    <dataValidation allowBlank="1" showInputMessage="1" showErrorMessage="1" prompt="Registrar qué factor  que ocasina el riesgo: un facot identtficado el contexto._x000a_O  personas, recursos, estilo de direccion , factores externos, , codiciones ambientales" sqref="F8:G8" xr:uid="{F5853A56-E5B8-48DB-9561-6D8363E346B3}"/>
    <dataValidation allowBlank="1" showInputMessage="1" showErrorMessage="1" prompt="Que tan factible es que materialize el riesgo?" sqref="H8" xr:uid="{CAF509D3-ACAE-4C82-9CFC-E68B9DDE8952}"/>
    <dataValidation allowBlank="1" showInputMessage="1" showErrorMessage="1" prompt="El grado de afectación puede ser " sqref="I8" xr:uid="{3C75E6FA-FA43-4049-B41E-43D1DCCC67F9}"/>
    <dataValidation allowBlank="1" showInputMessage="1" showErrorMessage="1" prompt="Describir las actividades que se van a desarrollar para el proyecto" sqref="O7" xr:uid="{8827366B-317B-4C4C-A400-FC0BD30E14D6}"/>
    <dataValidation allowBlank="1" showInputMessage="1" showErrorMessage="1" prompt="Seleccionar si el responsable es el responsable de las acciones es el nivel central" sqref="P7:P8" xr:uid="{B4A50BA5-1032-48E6-B32E-5F758E08A081}"/>
    <dataValidation allowBlank="1" showInputMessage="1" showErrorMessage="1" prompt="seleccionar si el responsable de ejecutar las acciones es el nivel central" sqref="Q8:R8" xr:uid="{D02FA942-41DB-44B5-977D-E13AA9F785E4}"/>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9E9E8-230E-412E-9963-83D243683E0E}">
  <sheetPr>
    <tabColor rgb="FF00B050"/>
  </sheetPr>
  <dimension ref="A1:JS59"/>
  <sheetViews>
    <sheetView topLeftCell="A46" zoomScale="71" zoomScaleNormal="71" workbookViewId="0">
      <selection activeCell="B10" sqref="B10:B14"/>
    </sheetView>
  </sheetViews>
  <sheetFormatPr defaultColWidth="11.42578125" defaultRowHeight="14.45"/>
  <cols>
    <col min="1" max="2" width="18.42578125" style="82" customWidth="1"/>
    <col min="3" max="3" width="15.5703125" customWidth="1"/>
    <col min="4" max="4" width="27.5703125" style="82" customWidth="1"/>
    <col min="5" max="5" width="18" style="193" customWidth="1"/>
    <col min="6" max="6" width="40.140625" customWidth="1"/>
    <col min="7" max="7" width="20.42578125" customWidth="1"/>
    <col min="8" max="8" width="10.42578125" style="194" customWidth="1"/>
    <col min="9" max="9" width="11.42578125" style="194" customWidth="1"/>
    <col min="10" max="10" width="10.140625" style="195" customWidth="1"/>
    <col min="11" max="11" width="11.42578125" style="194" customWidth="1"/>
    <col min="12" max="12" width="10.85546875" style="194" customWidth="1"/>
    <col min="13" max="13" width="18.28515625" style="194" bestFit="1" customWidth="1"/>
    <col min="14" max="14" width="18.28515625" bestFit="1" customWidth="1"/>
    <col min="15" max="15" width="32.85546875" customWidth="1"/>
    <col min="16" max="16" width="16.5703125" customWidth="1"/>
    <col min="17" max="18" width="14.28515625" customWidth="1"/>
    <col min="19" max="19" width="17.85546875" customWidth="1"/>
    <col min="20" max="20" width="15.140625" customWidth="1"/>
    <col min="21" max="21" width="16.140625" customWidth="1"/>
    <col min="22" max="177" width="11.42578125" style="7"/>
  </cols>
  <sheetData>
    <row r="1" spans="1:279" s="165" customFormat="1" ht="16.5" customHeight="1">
      <c r="A1" s="373"/>
      <c r="B1" s="374"/>
      <c r="C1" s="374"/>
      <c r="D1" s="508" t="s">
        <v>638</v>
      </c>
      <c r="E1" s="508"/>
      <c r="F1" s="508"/>
      <c r="G1" s="508"/>
      <c r="H1" s="508"/>
      <c r="I1" s="508"/>
      <c r="J1" s="508"/>
      <c r="K1" s="508"/>
      <c r="L1" s="508"/>
      <c r="M1" s="508"/>
      <c r="N1" s="508"/>
      <c r="O1" s="508"/>
      <c r="P1" s="508"/>
      <c r="Q1" s="509"/>
      <c r="R1" s="196"/>
      <c r="S1" s="365" t="s">
        <v>270</v>
      </c>
      <c r="T1" s="365"/>
      <c r="U1" s="365"/>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64"/>
      <c r="BS1" s="164"/>
      <c r="BT1" s="164"/>
      <c r="BU1" s="164"/>
      <c r="BV1" s="164"/>
      <c r="BW1" s="164"/>
      <c r="BX1" s="164"/>
      <c r="BY1" s="164"/>
      <c r="BZ1" s="164"/>
      <c r="CA1" s="164"/>
      <c r="CB1" s="164"/>
      <c r="CC1" s="164"/>
      <c r="CD1" s="164"/>
      <c r="CE1" s="164"/>
      <c r="CF1" s="164"/>
      <c r="CG1" s="164"/>
      <c r="CH1" s="164"/>
      <c r="CI1" s="164"/>
      <c r="CJ1" s="164"/>
      <c r="CK1" s="164"/>
      <c r="CL1" s="164"/>
      <c r="CM1" s="164"/>
      <c r="CN1" s="164"/>
      <c r="CO1" s="164"/>
      <c r="CP1" s="164"/>
      <c r="CQ1" s="164"/>
      <c r="CR1" s="164"/>
      <c r="CS1" s="164"/>
      <c r="CT1" s="164"/>
      <c r="CU1" s="164"/>
      <c r="CV1" s="164"/>
      <c r="CW1" s="164"/>
      <c r="CX1" s="164"/>
      <c r="CY1" s="164"/>
      <c r="CZ1" s="164"/>
      <c r="DA1" s="164"/>
      <c r="DB1" s="164"/>
      <c r="DC1" s="164"/>
      <c r="DD1" s="164"/>
      <c r="DE1" s="164"/>
      <c r="DF1" s="164"/>
      <c r="DG1" s="164"/>
      <c r="DH1" s="164"/>
      <c r="DI1" s="164"/>
      <c r="DJ1" s="164"/>
      <c r="DK1" s="164"/>
      <c r="DL1" s="164"/>
      <c r="DM1" s="164"/>
      <c r="DN1" s="164"/>
      <c r="DO1" s="164"/>
      <c r="DP1" s="164"/>
      <c r="DQ1" s="164"/>
      <c r="DR1" s="164"/>
      <c r="DS1" s="164"/>
      <c r="DT1" s="164"/>
      <c r="DU1" s="164"/>
      <c r="DV1" s="164"/>
      <c r="DW1" s="164"/>
      <c r="DX1" s="164"/>
      <c r="DY1" s="164"/>
      <c r="DZ1" s="164"/>
      <c r="EA1" s="164"/>
      <c r="EB1" s="164"/>
      <c r="EC1" s="164"/>
      <c r="ED1" s="164"/>
      <c r="EE1" s="164"/>
      <c r="EF1" s="164"/>
      <c r="EG1" s="164"/>
      <c r="EH1" s="164"/>
      <c r="EI1" s="164"/>
      <c r="EJ1" s="164"/>
      <c r="EK1" s="164"/>
      <c r="EL1" s="164"/>
      <c r="EM1" s="164"/>
      <c r="EN1" s="164"/>
      <c r="EO1" s="164"/>
      <c r="EP1" s="164"/>
      <c r="EQ1" s="164"/>
      <c r="ER1" s="164"/>
      <c r="ES1" s="164"/>
      <c r="ET1" s="164"/>
      <c r="EU1" s="164"/>
      <c r="EV1" s="164"/>
      <c r="EW1" s="164"/>
      <c r="EX1" s="164"/>
      <c r="EY1" s="164"/>
      <c r="EZ1" s="164"/>
      <c r="FA1" s="164"/>
      <c r="FB1" s="164"/>
      <c r="FC1" s="164"/>
      <c r="FD1" s="164"/>
      <c r="FE1" s="164"/>
      <c r="FF1" s="164"/>
      <c r="FG1" s="164"/>
      <c r="FH1" s="164"/>
      <c r="FI1" s="164"/>
      <c r="FJ1" s="164"/>
      <c r="FK1" s="164"/>
      <c r="FL1" s="164"/>
      <c r="FM1" s="164"/>
      <c r="FN1" s="164"/>
      <c r="FO1" s="164"/>
      <c r="FP1" s="164"/>
      <c r="FQ1" s="164"/>
      <c r="FR1" s="164"/>
      <c r="FS1" s="164"/>
      <c r="FT1" s="164"/>
      <c r="FU1" s="164"/>
      <c r="FV1" s="164"/>
      <c r="FW1" s="164"/>
      <c r="FX1" s="164"/>
      <c r="FY1" s="164"/>
      <c r="FZ1" s="164"/>
      <c r="GA1" s="164"/>
      <c r="GB1" s="164"/>
      <c r="GC1" s="164"/>
      <c r="GD1" s="164"/>
      <c r="GE1" s="164"/>
      <c r="GF1" s="164"/>
      <c r="GG1" s="164"/>
      <c r="GH1" s="164"/>
      <c r="GI1" s="164"/>
      <c r="GJ1" s="164"/>
      <c r="GK1" s="164"/>
      <c r="GL1" s="164"/>
      <c r="GM1" s="164"/>
      <c r="GN1" s="164"/>
      <c r="GO1" s="164"/>
      <c r="GP1" s="164"/>
      <c r="GQ1" s="164"/>
      <c r="GR1" s="164"/>
      <c r="GS1" s="164"/>
      <c r="GT1" s="164"/>
      <c r="GU1" s="164"/>
      <c r="GV1" s="164"/>
      <c r="GW1" s="164"/>
      <c r="GX1" s="164"/>
      <c r="GY1" s="164"/>
      <c r="GZ1" s="164"/>
      <c r="HA1" s="164"/>
      <c r="HB1" s="164"/>
      <c r="HC1" s="164"/>
      <c r="HD1" s="164"/>
      <c r="HE1" s="164"/>
      <c r="HF1" s="164"/>
      <c r="HG1" s="164"/>
      <c r="HH1" s="164"/>
      <c r="HI1" s="164"/>
      <c r="HJ1" s="164"/>
      <c r="HK1" s="164"/>
      <c r="HL1" s="164"/>
      <c r="HM1" s="164"/>
      <c r="HN1" s="164"/>
      <c r="HO1" s="164"/>
      <c r="HP1" s="164"/>
      <c r="HQ1" s="164"/>
      <c r="HR1" s="164"/>
      <c r="HS1" s="164"/>
      <c r="HT1" s="164"/>
      <c r="HU1" s="164"/>
      <c r="HV1" s="164"/>
      <c r="HW1" s="164"/>
      <c r="HX1" s="164"/>
      <c r="HY1" s="164"/>
      <c r="HZ1" s="164"/>
      <c r="IA1" s="164"/>
      <c r="IB1" s="164"/>
      <c r="IC1" s="164"/>
      <c r="ID1" s="164"/>
      <c r="IE1" s="164"/>
      <c r="IF1" s="164"/>
      <c r="IG1" s="164"/>
      <c r="IH1" s="164"/>
      <c r="II1" s="164"/>
      <c r="IJ1" s="164"/>
      <c r="IK1" s="164"/>
      <c r="IL1" s="164"/>
      <c r="IM1" s="164"/>
      <c r="IN1" s="164"/>
      <c r="IO1" s="164"/>
      <c r="IP1" s="164"/>
      <c r="IQ1" s="164"/>
      <c r="IR1" s="164"/>
      <c r="IS1" s="164"/>
      <c r="IT1" s="164"/>
      <c r="IU1" s="164"/>
      <c r="IV1" s="164"/>
      <c r="IW1" s="164"/>
      <c r="IX1" s="164"/>
      <c r="IY1" s="164"/>
      <c r="IZ1" s="164"/>
      <c r="JA1" s="164"/>
      <c r="JB1" s="164"/>
      <c r="JC1" s="164"/>
      <c r="JD1" s="164"/>
      <c r="JE1" s="164"/>
      <c r="JF1" s="164"/>
      <c r="JG1" s="164"/>
      <c r="JH1" s="164"/>
      <c r="JI1" s="164"/>
      <c r="JJ1" s="164"/>
      <c r="JK1" s="164"/>
      <c r="JL1" s="164"/>
      <c r="JM1" s="164"/>
      <c r="JN1" s="164"/>
      <c r="JO1" s="164"/>
      <c r="JP1" s="164"/>
      <c r="JQ1" s="164"/>
      <c r="JR1" s="164"/>
      <c r="JS1" s="164"/>
    </row>
    <row r="2" spans="1:279" s="165" customFormat="1" ht="39.75" customHeight="1">
      <c r="A2" s="375"/>
      <c r="B2" s="376"/>
      <c r="C2" s="376"/>
      <c r="D2" s="510"/>
      <c r="E2" s="510"/>
      <c r="F2" s="510"/>
      <c r="G2" s="510"/>
      <c r="H2" s="510"/>
      <c r="I2" s="510"/>
      <c r="J2" s="510"/>
      <c r="K2" s="510"/>
      <c r="L2" s="510"/>
      <c r="M2" s="510"/>
      <c r="N2" s="510"/>
      <c r="O2" s="510"/>
      <c r="P2" s="510"/>
      <c r="Q2" s="511"/>
      <c r="R2" s="196"/>
      <c r="S2" s="365"/>
      <c r="T2" s="365"/>
      <c r="U2" s="365"/>
      <c r="V2" s="164"/>
      <c r="W2" s="164"/>
      <c r="X2" s="164"/>
      <c r="Y2" s="164"/>
      <c r="Z2" s="164"/>
      <c r="AA2" s="164"/>
      <c r="AB2" s="164"/>
      <c r="AC2" s="164"/>
      <c r="AD2" s="164"/>
      <c r="AE2" s="164"/>
      <c r="AF2" s="164"/>
      <c r="AG2" s="164"/>
      <c r="AH2" s="164"/>
      <c r="AI2" s="164"/>
      <c r="AJ2" s="164"/>
      <c r="AK2" s="164"/>
      <c r="AL2" s="164"/>
      <c r="AM2" s="164"/>
      <c r="AN2" s="164"/>
      <c r="AO2" s="164"/>
      <c r="AP2" s="164"/>
      <c r="AQ2" s="164"/>
      <c r="AR2" s="164"/>
      <c r="AS2" s="164"/>
      <c r="AT2" s="164"/>
      <c r="AU2" s="164"/>
      <c r="AV2" s="164"/>
      <c r="AW2" s="164"/>
      <c r="AX2" s="164"/>
      <c r="AY2" s="164"/>
      <c r="AZ2" s="164"/>
      <c r="BA2" s="164"/>
      <c r="BB2" s="164"/>
      <c r="BC2" s="164"/>
      <c r="BD2" s="164"/>
      <c r="BE2" s="164"/>
      <c r="BF2" s="164"/>
      <c r="BG2" s="164"/>
      <c r="BH2" s="164"/>
      <c r="BI2" s="164"/>
      <c r="BJ2" s="164"/>
      <c r="BK2" s="164"/>
      <c r="BL2" s="164"/>
      <c r="BM2" s="164"/>
      <c r="BN2" s="164"/>
      <c r="BO2" s="164"/>
      <c r="BP2" s="164"/>
      <c r="BQ2" s="164"/>
      <c r="BR2" s="164"/>
      <c r="BS2" s="164"/>
      <c r="BT2" s="164"/>
      <c r="BU2" s="164"/>
      <c r="BV2" s="164"/>
      <c r="BW2" s="164"/>
      <c r="BX2" s="164"/>
      <c r="BY2" s="164"/>
      <c r="BZ2" s="164"/>
      <c r="CA2" s="164"/>
      <c r="CB2" s="164"/>
      <c r="CC2" s="164"/>
      <c r="CD2" s="164"/>
      <c r="CE2" s="164"/>
      <c r="CF2" s="164"/>
      <c r="CG2" s="164"/>
      <c r="CH2" s="164"/>
      <c r="CI2" s="164"/>
      <c r="CJ2" s="164"/>
      <c r="CK2" s="164"/>
      <c r="CL2" s="164"/>
      <c r="CM2" s="164"/>
      <c r="CN2" s="164"/>
      <c r="CO2" s="164"/>
      <c r="CP2" s="164"/>
      <c r="CQ2" s="164"/>
      <c r="CR2" s="164"/>
      <c r="CS2" s="164"/>
      <c r="CT2" s="164"/>
      <c r="CU2" s="164"/>
      <c r="CV2" s="164"/>
      <c r="CW2" s="164"/>
      <c r="CX2" s="164"/>
      <c r="CY2" s="164"/>
      <c r="CZ2" s="164"/>
      <c r="DA2" s="164"/>
      <c r="DB2" s="164"/>
      <c r="DC2" s="164"/>
      <c r="DD2" s="164"/>
      <c r="DE2" s="164"/>
      <c r="DF2" s="164"/>
      <c r="DG2" s="164"/>
      <c r="DH2" s="164"/>
      <c r="DI2" s="164"/>
      <c r="DJ2" s="164"/>
      <c r="DK2" s="164"/>
      <c r="DL2" s="164"/>
      <c r="DM2" s="164"/>
      <c r="DN2" s="164"/>
      <c r="DO2" s="164"/>
      <c r="DP2" s="164"/>
      <c r="DQ2" s="164"/>
      <c r="DR2" s="164"/>
      <c r="DS2" s="164"/>
      <c r="DT2" s="164"/>
      <c r="DU2" s="164"/>
      <c r="DV2" s="164"/>
      <c r="DW2" s="164"/>
      <c r="DX2" s="164"/>
      <c r="DY2" s="164"/>
      <c r="DZ2" s="164"/>
      <c r="EA2" s="164"/>
      <c r="EB2" s="164"/>
      <c r="EC2" s="164"/>
      <c r="ED2" s="164"/>
      <c r="EE2" s="164"/>
      <c r="EF2" s="164"/>
      <c r="EG2" s="164"/>
      <c r="EH2" s="164"/>
      <c r="EI2" s="164"/>
      <c r="EJ2" s="164"/>
      <c r="EK2" s="164"/>
      <c r="EL2" s="164"/>
      <c r="EM2" s="164"/>
      <c r="EN2" s="164"/>
      <c r="EO2" s="164"/>
      <c r="EP2" s="164"/>
      <c r="EQ2" s="164"/>
      <c r="ER2" s="164"/>
      <c r="ES2" s="164"/>
      <c r="ET2" s="164"/>
      <c r="EU2" s="164"/>
      <c r="EV2" s="164"/>
      <c r="EW2" s="164"/>
      <c r="EX2" s="164"/>
      <c r="EY2" s="164"/>
      <c r="EZ2" s="164"/>
      <c r="FA2" s="164"/>
      <c r="FB2" s="164"/>
      <c r="FC2" s="164"/>
      <c r="FD2" s="164"/>
      <c r="FE2" s="164"/>
      <c r="FF2" s="164"/>
      <c r="FG2" s="164"/>
      <c r="FH2" s="164"/>
      <c r="FI2" s="164"/>
      <c r="FJ2" s="164"/>
      <c r="FK2" s="164"/>
      <c r="FL2" s="164"/>
      <c r="FM2" s="164"/>
      <c r="FN2" s="164"/>
      <c r="FO2" s="164"/>
      <c r="FP2" s="164"/>
      <c r="FQ2" s="164"/>
      <c r="FR2" s="164"/>
      <c r="FS2" s="164"/>
      <c r="FT2" s="164"/>
      <c r="FU2" s="164"/>
      <c r="FV2" s="164"/>
      <c r="FW2" s="164"/>
      <c r="FX2" s="164"/>
      <c r="FY2" s="164"/>
      <c r="FZ2" s="164"/>
      <c r="GA2" s="164"/>
      <c r="GB2" s="164"/>
      <c r="GC2" s="164"/>
      <c r="GD2" s="164"/>
      <c r="GE2" s="164"/>
      <c r="GF2" s="164"/>
      <c r="GG2" s="164"/>
      <c r="GH2" s="164"/>
      <c r="GI2" s="164"/>
      <c r="GJ2" s="164"/>
      <c r="GK2" s="164"/>
      <c r="GL2" s="164"/>
      <c r="GM2" s="164"/>
      <c r="GN2" s="164"/>
      <c r="GO2" s="164"/>
      <c r="GP2" s="164"/>
      <c r="GQ2" s="164"/>
      <c r="GR2" s="164"/>
      <c r="GS2" s="164"/>
      <c r="GT2" s="164"/>
      <c r="GU2" s="164"/>
      <c r="GV2" s="164"/>
      <c r="GW2" s="164"/>
      <c r="GX2" s="164"/>
      <c r="GY2" s="164"/>
      <c r="GZ2" s="164"/>
      <c r="HA2" s="164"/>
      <c r="HB2" s="164"/>
      <c r="HC2" s="164"/>
      <c r="HD2" s="164"/>
      <c r="HE2" s="164"/>
      <c r="HF2" s="164"/>
      <c r="HG2" s="164"/>
      <c r="HH2" s="164"/>
      <c r="HI2" s="164"/>
      <c r="HJ2" s="164"/>
      <c r="HK2" s="164"/>
      <c r="HL2" s="164"/>
      <c r="HM2" s="164"/>
      <c r="HN2" s="164"/>
      <c r="HO2" s="164"/>
      <c r="HP2" s="164"/>
      <c r="HQ2" s="164"/>
      <c r="HR2" s="164"/>
      <c r="HS2" s="164"/>
      <c r="HT2" s="164"/>
      <c r="HU2" s="164"/>
      <c r="HV2" s="164"/>
      <c r="HW2" s="164"/>
      <c r="HX2" s="164"/>
      <c r="HY2" s="164"/>
      <c r="HZ2" s="164"/>
      <c r="IA2" s="164"/>
      <c r="IB2" s="164"/>
      <c r="IC2" s="164"/>
      <c r="ID2" s="164"/>
      <c r="IE2" s="164"/>
      <c r="IF2" s="164"/>
      <c r="IG2" s="164"/>
      <c r="IH2" s="164"/>
      <c r="II2" s="164"/>
      <c r="IJ2" s="164"/>
      <c r="IK2" s="164"/>
      <c r="IL2" s="164"/>
      <c r="IM2" s="164"/>
      <c r="IN2" s="164"/>
      <c r="IO2" s="164"/>
      <c r="IP2" s="164"/>
      <c r="IQ2" s="164"/>
      <c r="IR2" s="164"/>
      <c r="IS2" s="164"/>
      <c r="IT2" s="164"/>
      <c r="IU2" s="164"/>
      <c r="IV2" s="164"/>
      <c r="IW2" s="164"/>
      <c r="IX2" s="164"/>
      <c r="IY2" s="164"/>
      <c r="IZ2" s="164"/>
      <c r="JA2" s="164"/>
      <c r="JB2" s="164"/>
      <c r="JC2" s="164"/>
      <c r="JD2" s="164"/>
      <c r="JE2" s="164"/>
      <c r="JF2" s="164"/>
      <c r="JG2" s="164"/>
      <c r="JH2" s="164"/>
      <c r="JI2" s="164"/>
      <c r="JJ2" s="164"/>
      <c r="JK2" s="164"/>
      <c r="JL2" s="164"/>
      <c r="JM2" s="164"/>
      <c r="JN2" s="164"/>
      <c r="JO2" s="164"/>
      <c r="JP2" s="164"/>
      <c r="JQ2" s="164"/>
      <c r="JR2" s="164"/>
      <c r="JS2" s="164"/>
    </row>
    <row r="3" spans="1:279" s="165" customFormat="1" ht="3" customHeight="1">
      <c r="A3" s="2"/>
      <c r="B3" s="2"/>
      <c r="C3" s="3"/>
      <c r="D3" s="510"/>
      <c r="E3" s="510"/>
      <c r="F3" s="510"/>
      <c r="G3" s="510"/>
      <c r="H3" s="510"/>
      <c r="I3" s="510"/>
      <c r="J3" s="510"/>
      <c r="K3" s="510"/>
      <c r="L3" s="510"/>
      <c r="M3" s="510"/>
      <c r="N3" s="510"/>
      <c r="O3" s="510"/>
      <c r="P3" s="510"/>
      <c r="Q3" s="511"/>
      <c r="R3" s="196"/>
      <c r="S3" s="365"/>
      <c r="T3" s="365"/>
      <c r="U3" s="365"/>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c r="AV3" s="164"/>
      <c r="AW3" s="164"/>
      <c r="AX3" s="164"/>
      <c r="AY3" s="164"/>
      <c r="AZ3" s="164"/>
      <c r="BA3" s="164"/>
      <c r="BB3" s="164"/>
      <c r="BC3" s="164"/>
      <c r="BD3" s="164"/>
      <c r="BE3" s="164"/>
      <c r="BF3" s="164"/>
      <c r="BG3" s="164"/>
      <c r="BH3" s="164"/>
      <c r="BI3" s="164"/>
      <c r="BJ3" s="164"/>
      <c r="BK3" s="164"/>
      <c r="BL3" s="164"/>
      <c r="BM3" s="164"/>
      <c r="BN3" s="164"/>
      <c r="BO3" s="164"/>
      <c r="BP3" s="164"/>
      <c r="BQ3" s="164"/>
      <c r="BR3" s="164"/>
      <c r="BS3" s="164"/>
      <c r="BT3" s="164"/>
      <c r="BU3" s="164"/>
      <c r="BV3" s="164"/>
      <c r="BW3" s="164"/>
      <c r="BX3" s="164"/>
      <c r="BY3" s="164"/>
      <c r="BZ3" s="164"/>
      <c r="CA3" s="164"/>
      <c r="CB3" s="164"/>
      <c r="CC3" s="164"/>
      <c r="CD3" s="164"/>
      <c r="CE3" s="164"/>
      <c r="CF3" s="164"/>
      <c r="CG3" s="164"/>
      <c r="CH3" s="164"/>
      <c r="CI3" s="164"/>
      <c r="CJ3" s="164"/>
      <c r="CK3" s="164"/>
      <c r="CL3" s="164"/>
      <c r="CM3" s="164"/>
      <c r="CN3" s="164"/>
      <c r="CO3" s="164"/>
      <c r="CP3" s="164"/>
      <c r="CQ3" s="164"/>
      <c r="CR3" s="164"/>
      <c r="CS3" s="164"/>
      <c r="CT3" s="164"/>
      <c r="CU3" s="164"/>
      <c r="CV3" s="164"/>
      <c r="CW3" s="164"/>
      <c r="CX3" s="164"/>
      <c r="CY3" s="164"/>
      <c r="CZ3" s="164"/>
      <c r="DA3" s="164"/>
      <c r="DB3" s="164"/>
      <c r="DC3" s="164"/>
      <c r="DD3" s="164"/>
      <c r="DE3" s="164"/>
      <c r="DF3" s="164"/>
      <c r="DG3" s="164"/>
      <c r="DH3" s="164"/>
      <c r="DI3" s="164"/>
      <c r="DJ3" s="164"/>
      <c r="DK3" s="164"/>
      <c r="DL3" s="164"/>
      <c r="DM3" s="164"/>
      <c r="DN3" s="164"/>
      <c r="DO3" s="164"/>
      <c r="DP3" s="164"/>
      <c r="DQ3" s="164"/>
      <c r="DR3" s="164"/>
      <c r="DS3" s="164"/>
      <c r="DT3" s="164"/>
      <c r="DU3" s="164"/>
      <c r="DV3" s="164"/>
      <c r="DW3" s="164"/>
      <c r="DX3" s="164"/>
      <c r="DY3" s="164"/>
      <c r="DZ3" s="164"/>
      <c r="EA3" s="164"/>
      <c r="EB3" s="164"/>
      <c r="EC3" s="164"/>
      <c r="ED3" s="164"/>
      <c r="EE3" s="164"/>
      <c r="EF3" s="164"/>
      <c r="EG3" s="164"/>
      <c r="EH3" s="164"/>
      <c r="EI3" s="164"/>
      <c r="EJ3" s="164"/>
      <c r="EK3" s="164"/>
      <c r="EL3" s="164"/>
      <c r="EM3" s="164"/>
      <c r="EN3" s="164"/>
      <c r="EO3" s="164"/>
      <c r="EP3" s="164"/>
      <c r="EQ3" s="164"/>
      <c r="ER3" s="164"/>
      <c r="ES3" s="164"/>
      <c r="ET3" s="164"/>
      <c r="EU3" s="164"/>
      <c r="EV3" s="164"/>
      <c r="EW3" s="164"/>
      <c r="EX3" s="164"/>
      <c r="EY3" s="164"/>
      <c r="EZ3" s="164"/>
      <c r="FA3" s="164"/>
      <c r="FB3" s="164"/>
      <c r="FC3" s="164"/>
      <c r="FD3" s="164"/>
      <c r="FE3" s="164"/>
      <c r="FF3" s="164"/>
      <c r="FG3" s="164"/>
      <c r="FH3" s="164"/>
      <c r="FI3" s="164"/>
      <c r="FJ3" s="164"/>
      <c r="FK3" s="164"/>
      <c r="FL3" s="164"/>
      <c r="FM3" s="164"/>
      <c r="FN3" s="164"/>
      <c r="FO3" s="164"/>
      <c r="FP3" s="164"/>
      <c r="FQ3" s="164"/>
      <c r="FR3" s="164"/>
      <c r="FS3" s="164"/>
      <c r="FT3" s="164"/>
      <c r="FU3" s="164"/>
      <c r="FV3" s="164"/>
      <c r="FW3" s="164"/>
      <c r="FX3" s="164"/>
      <c r="FY3" s="164"/>
      <c r="FZ3" s="164"/>
      <c r="GA3" s="164"/>
      <c r="GB3" s="164"/>
      <c r="GC3" s="164"/>
      <c r="GD3" s="164"/>
      <c r="GE3" s="164"/>
      <c r="GF3" s="164"/>
      <c r="GG3" s="164"/>
      <c r="GH3" s="164"/>
      <c r="GI3" s="164"/>
      <c r="GJ3" s="164"/>
      <c r="GK3" s="164"/>
      <c r="GL3" s="164"/>
      <c r="GM3" s="164"/>
      <c r="GN3" s="164"/>
      <c r="GO3" s="164"/>
      <c r="GP3" s="164"/>
      <c r="GQ3" s="164"/>
      <c r="GR3" s="164"/>
      <c r="GS3" s="164"/>
      <c r="GT3" s="164"/>
      <c r="GU3" s="164"/>
      <c r="GV3" s="164"/>
      <c r="GW3" s="164"/>
      <c r="GX3" s="164"/>
      <c r="GY3" s="164"/>
      <c r="GZ3" s="164"/>
      <c r="HA3" s="164"/>
      <c r="HB3" s="164"/>
      <c r="HC3" s="164"/>
      <c r="HD3" s="164"/>
      <c r="HE3" s="164"/>
      <c r="HF3" s="164"/>
      <c r="HG3" s="164"/>
      <c r="HH3" s="164"/>
      <c r="HI3" s="164"/>
      <c r="HJ3" s="164"/>
      <c r="HK3" s="164"/>
      <c r="HL3" s="164"/>
      <c r="HM3" s="164"/>
      <c r="HN3" s="164"/>
      <c r="HO3" s="164"/>
      <c r="HP3" s="164"/>
      <c r="HQ3" s="164"/>
      <c r="HR3" s="164"/>
      <c r="HS3" s="164"/>
      <c r="HT3" s="164"/>
      <c r="HU3" s="164"/>
      <c r="HV3" s="164"/>
      <c r="HW3" s="164"/>
      <c r="HX3" s="164"/>
      <c r="HY3" s="164"/>
      <c r="HZ3" s="164"/>
      <c r="IA3" s="164"/>
      <c r="IB3" s="164"/>
      <c r="IC3" s="164"/>
      <c r="ID3" s="164"/>
      <c r="IE3" s="164"/>
      <c r="IF3" s="164"/>
      <c r="IG3" s="164"/>
      <c r="IH3" s="164"/>
      <c r="II3" s="164"/>
      <c r="IJ3" s="164"/>
      <c r="IK3" s="164"/>
      <c r="IL3" s="164"/>
      <c r="IM3" s="164"/>
      <c r="IN3" s="164"/>
      <c r="IO3" s="164"/>
      <c r="IP3" s="164"/>
      <c r="IQ3" s="164"/>
      <c r="IR3" s="164"/>
      <c r="IS3" s="164"/>
      <c r="IT3" s="164"/>
      <c r="IU3" s="164"/>
      <c r="IV3" s="164"/>
      <c r="IW3" s="164"/>
      <c r="IX3" s="164"/>
      <c r="IY3" s="164"/>
      <c r="IZ3" s="164"/>
      <c r="JA3" s="164"/>
      <c r="JB3" s="164"/>
      <c r="JC3" s="164"/>
      <c r="JD3" s="164"/>
      <c r="JE3" s="164"/>
      <c r="JF3" s="164"/>
      <c r="JG3" s="164"/>
      <c r="JH3" s="164"/>
      <c r="JI3" s="164"/>
      <c r="JJ3" s="164"/>
      <c r="JK3" s="164"/>
      <c r="JL3" s="164"/>
      <c r="JM3" s="164"/>
      <c r="JN3" s="164"/>
      <c r="JO3" s="164"/>
      <c r="JP3" s="164"/>
      <c r="JQ3" s="164"/>
      <c r="JR3" s="164"/>
      <c r="JS3" s="164"/>
    </row>
    <row r="4" spans="1:279" s="165" customFormat="1" ht="41.25" customHeight="1">
      <c r="A4" s="366" t="s">
        <v>271</v>
      </c>
      <c r="B4" s="367"/>
      <c r="C4" s="368"/>
      <c r="D4" s="369" t="str">
        <f>'Mapa Final'!D4</f>
        <v>Administración de Justicia</v>
      </c>
      <c r="E4" s="370"/>
      <c r="F4" s="370"/>
      <c r="G4" s="370"/>
      <c r="H4" s="370"/>
      <c r="I4" s="370"/>
      <c r="J4" s="370"/>
      <c r="K4" s="370"/>
      <c r="L4" s="370"/>
      <c r="M4" s="370"/>
      <c r="N4" s="371"/>
      <c r="O4" s="372"/>
      <c r="P4" s="372"/>
      <c r="Q4" s="372"/>
      <c r="R4" s="3"/>
      <c r="S4" s="1"/>
      <c r="T4" s="1"/>
      <c r="U4" s="1"/>
      <c r="V4" s="164"/>
      <c r="W4" s="164"/>
      <c r="X4" s="164"/>
      <c r="Y4" s="164"/>
      <c r="Z4" s="164"/>
      <c r="AA4" s="164"/>
      <c r="AB4" s="164"/>
      <c r="AC4" s="164"/>
      <c r="AD4" s="164"/>
      <c r="AE4" s="164"/>
      <c r="AF4" s="164"/>
      <c r="AG4" s="164"/>
      <c r="AH4" s="164"/>
      <c r="AI4" s="164"/>
      <c r="AJ4" s="164"/>
      <c r="AK4" s="164"/>
      <c r="AL4" s="164"/>
      <c r="AM4" s="164"/>
      <c r="AN4" s="164"/>
      <c r="AO4" s="164"/>
      <c r="AP4" s="164"/>
      <c r="AQ4" s="164"/>
      <c r="AR4" s="164"/>
      <c r="AS4" s="164"/>
      <c r="AT4" s="164"/>
      <c r="AU4" s="164"/>
      <c r="AV4" s="164"/>
      <c r="AW4" s="164"/>
      <c r="AX4" s="164"/>
      <c r="AY4" s="164"/>
      <c r="AZ4" s="164"/>
      <c r="BA4" s="164"/>
      <c r="BB4" s="164"/>
      <c r="BC4" s="164"/>
      <c r="BD4" s="164"/>
      <c r="BE4" s="164"/>
      <c r="BF4" s="164"/>
      <c r="BG4" s="164"/>
      <c r="BH4" s="164"/>
      <c r="BI4" s="164"/>
      <c r="BJ4" s="164"/>
      <c r="BK4" s="164"/>
      <c r="BL4" s="164"/>
      <c r="BM4" s="164"/>
      <c r="BN4" s="164"/>
      <c r="BO4" s="164"/>
      <c r="BP4" s="164"/>
      <c r="BQ4" s="164"/>
      <c r="BR4" s="164"/>
      <c r="BS4" s="164"/>
      <c r="BT4" s="164"/>
      <c r="BU4" s="164"/>
      <c r="BV4" s="164"/>
      <c r="BW4" s="164"/>
      <c r="BX4" s="164"/>
      <c r="BY4" s="164"/>
      <c r="BZ4" s="164"/>
      <c r="CA4" s="164"/>
      <c r="CB4" s="164"/>
      <c r="CC4" s="164"/>
      <c r="CD4" s="164"/>
      <c r="CE4" s="164"/>
      <c r="CF4" s="164"/>
      <c r="CG4" s="164"/>
      <c r="CH4" s="164"/>
      <c r="CI4" s="164"/>
      <c r="CJ4" s="164"/>
      <c r="CK4" s="164"/>
      <c r="CL4" s="164"/>
      <c r="CM4" s="164"/>
      <c r="CN4" s="164"/>
      <c r="CO4" s="164"/>
      <c r="CP4" s="164"/>
      <c r="CQ4" s="164"/>
      <c r="CR4" s="164"/>
      <c r="CS4" s="164"/>
      <c r="CT4" s="164"/>
      <c r="CU4" s="164"/>
      <c r="CV4" s="164"/>
      <c r="CW4" s="164"/>
      <c r="CX4" s="164"/>
      <c r="CY4" s="164"/>
      <c r="CZ4" s="164"/>
      <c r="DA4" s="164"/>
      <c r="DB4" s="164"/>
      <c r="DC4" s="164"/>
      <c r="DD4" s="164"/>
      <c r="DE4" s="164"/>
      <c r="DF4" s="164"/>
      <c r="DG4" s="164"/>
      <c r="DH4" s="164"/>
      <c r="DI4" s="164"/>
      <c r="DJ4" s="164"/>
      <c r="DK4" s="164"/>
      <c r="DL4" s="164"/>
      <c r="DM4" s="164"/>
      <c r="DN4" s="164"/>
      <c r="DO4" s="164"/>
      <c r="DP4" s="164"/>
      <c r="DQ4" s="164"/>
      <c r="DR4" s="164"/>
      <c r="DS4" s="164"/>
      <c r="DT4" s="164"/>
      <c r="DU4" s="164"/>
      <c r="DV4" s="164"/>
      <c r="DW4" s="164"/>
      <c r="DX4" s="164"/>
      <c r="DY4" s="164"/>
      <c r="DZ4" s="164"/>
      <c r="EA4" s="164"/>
      <c r="EB4" s="164"/>
      <c r="EC4" s="164"/>
      <c r="ED4" s="164"/>
      <c r="EE4" s="164"/>
      <c r="EF4" s="164"/>
      <c r="EG4" s="164"/>
      <c r="EH4" s="164"/>
      <c r="EI4" s="164"/>
      <c r="EJ4" s="164"/>
      <c r="EK4" s="164"/>
      <c r="EL4" s="164"/>
      <c r="EM4" s="164"/>
      <c r="EN4" s="164"/>
      <c r="EO4" s="164"/>
      <c r="EP4" s="164"/>
      <c r="EQ4" s="164"/>
      <c r="ER4" s="164"/>
      <c r="ES4" s="164"/>
      <c r="ET4" s="164"/>
      <c r="EU4" s="164"/>
      <c r="EV4" s="164"/>
      <c r="EW4" s="164"/>
      <c r="EX4" s="164"/>
      <c r="EY4" s="164"/>
      <c r="EZ4" s="164"/>
      <c r="FA4" s="164"/>
      <c r="FB4" s="164"/>
      <c r="FC4" s="164"/>
      <c r="FD4" s="164"/>
      <c r="FE4" s="164"/>
      <c r="FF4" s="164"/>
      <c r="FG4" s="164"/>
      <c r="FH4" s="164"/>
      <c r="FI4" s="164"/>
      <c r="FJ4" s="164"/>
      <c r="FK4" s="164"/>
      <c r="FL4" s="164"/>
      <c r="FM4" s="164"/>
      <c r="FN4" s="164"/>
      <c r="FO4" s="164"/>
      <c r="FP4" s="164"/>
      <c r="FQ4" s="164"/>
      <c r="FR4" s="164"/>
      <c r="FS4" s="164"/>
      <c r="FT4" s="164"/>
      <c r="FU4" s="164"/>
      <c r="FV4" s="164"/>
      <c r="FW4" s="164"/>
      <c r="FX4" s="164"/>
      <c r="FY4" s="164"/>
      <c r="FZ4" s="164"/>
      <c r="GA4" s="164"/>
      <c r="GB4" s="164"/>
      <c r="GC4" s="164"/>
      <c r="GD4" s="164"/>
      <c r="GE4" s="164"/>
      <c r="GF4" s="164"/>
      <c r="GG4" s="164"/>
      <c r="GH4" s="164"/>
      <c r="GI4" s="164"/>
      <c r="GJ4" s="164"/>
      <c r="GK4" s="164"/>
      <c r="GL4" s="164"/>
      <c r="GM4" s="164"/>
      <c r="GN4" s="164"/>
      <c r="GO4" s="164"/>
      <c r="GP4" s="164"/>
      <c r="GQ4" s="164"/>
      <c r="GR4" s="164"/>
      <c r="GS4" s="164"/>
      <c r="GT4" s="164"/>
      <c r="GU4" s="164"/>
      <c r="GV4" s="164"/>
      <c r="GW4" s="164"/>
      <c r="GX4" s="164"/>
      <c r="GY4" s="164"/>
      <c r="GZ4" s="164"/>
      <c r="HA4" s="164"/>
      <c r="HB4" s="164"/>
      <c r="HC4" s="164"/>
      <c r="HD4" s="164"/>
      <c r="HE4" s="164"/>
      <c r="HF4" s="164"/>
      <c r="HG4" s="164"/>
      <c r="HH4" s="164"/>
      <c r="HI4" s="164"/>
      <c r="HJ4" s="164"/>
      <c r="HK4" s="164"/>
      <c r="HL4" s="164"/>
      <c r="HM4" s="164"/>
      <c r="HN4" s="164"/>
      <c r="HO4" s="164"/>
      <c r="HP4" s="164"/>
      <c r="HQ4" s="164"/>
      <c r="HR4" s="164"/>
      <c r="HS4" s="164"/>
      <c r="HT4" s="164"/>
      <c r="HU4" s="164"/>
      <c r="HV4" s="164"/>
      <c r="HW4" s="164"/>
      <c r="HX4" s="164"/>
      <c r="HY4" s="164"/>
      <c r="HZ4" s="164"/>
      <c r="IA4" s="164"/>
      <c r="IB4" s="164"/>
      <c r="IC4" s="164"/>
      <c r="ID4" s="164"/>
      <c r="IE4" s="164"/>
      <c r="IF4" s="164"/>
      <c r="IG4" s="164"/>
      <c r="IH4" s="164"/>
      <c r="II4" s="164"/>
      <c r="IJ4" s="164"/>
      <c r="IK4" s="164"/>
      <c r="IL4" s="164"/>
      <c r="IM4" s="164"/>
      <c r="IN4" s="164"/>
      <c r="IO4" s="164"/>
      <c r="IP4" s="164"/>
      <c r="IQ4" s="164"/>
      <c r="IR4" s="164"/>
      <c r="IS4" s="164"/>
      <c r="IT4" s="164"/>
      <c r="IU4" s="164"/>
      <c r="IV4" s="164"/>
      <c r="IW4" s="164"/>
      <c r="IX4" s="164"/>
      <c r="IY4" s="164"/>
      <c r="IZ4" s="164"/>
      <c r="JA4" s="164"/>
      <c r="JB4" s="164"/>
      <c r="JC4" s="164"/>
      <c r="JD4" s="164"/>
      <c r="JE4" s="164"/>
      <c r="JF4" s="164"/>
      <c r="JG4" s="164"/>
      <c r="JH4" s="164"/>
      <c r="JI4" s="164"/>
      <c r="JJ4" s="164"/>
      <c r="JK4" s="164"/>
      <c r="JL4" s="164"/>
      <c r="JM4" s="164"/>
      <c r="JN4" s="164"/>
      <c r="JO4" s="164"/>
      <c r="JP4" s="164"/>
      <c r="JQ4" s="164"/>
      <c r="JR4" s="164"/>
      <c r="JS4" s="164"/>
    </row>
    <row r="5" spans="1:279" s="165" customFormat="1" ht="52.5" customHeight="1">
      <c r="A5" s="366" t="s">
        <v>273</v>
      </c>
      <c r="B5" s="367"/>
      <c r="C5" s="368"/>
      <c r="D5" s="377" t="str">
        <f>'Mapa Final'!D5</f>
        <v>Administrar justicia dirigiendo la actuación procesal, hacia la emisión de una decisión de carácter definitivo mediante la aplicación de la normatividad vigente.</v>
      </c>
      <c r="E5" s="378"/>
      <c r="F5" s="378"/>
      <c r="G5" s="378"/>
      <c r="H5" s="378"/>
      <c r="I5" s="378"/>
      <c r="J5" s="378"/>
      <c r="K5" s="378"/>
      <c r="L5" s="378"/>
      <c r="M5" s="378"/>
      <c r="N5" s="379"/>
      <c r="O5" s="1"/>
      <c r="P5" s="1"/>
      <c r="Q5" s="1"/>
      <c r="R5" s="1"/>
      <c r="S5" s="1"/>
      <c r="T5" s="1"/>
      <c r="U5" s="1"/>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c r="AV5" s="164"/>
      <c r="AW5" s="164"/>
      <c r="AX5" s="164"/>
      <c r="AY5" s="164"/>
      <c r="AZ5" s="164"/>
      <c r="BA5" s="164"/>
      <c r="BB5" s="164"/>
      <c r="BC5" s="164"/>
      <c r="BD5" s="164"/>
      <c r="BE5" s="164"/>
      <c r="BF5" s="164"/>
      <c r="BG5" s="164"/>
      <c r="BH5" s="164"/>
      <c r="BI5" s="164"/>
      <c r="BJ5" s="164"/>
      <c r="BK5" s="164"/>
      <c r="BL5" s="164"/>
      <c r="BM5" s="164"/>
      <c r="BN5" s="164"/>
      <c r="BO5" s="164"/>
      <c r="BP5" s="164"/>
      <c r="BQ5" s="164"/>
      <c r="BR5" s="164"/>
      <c r="BS5" s="164"/>
      <c r="BT5" s="164"/>
      <c r="BU5" s="164"/>
      <c r="BV5" s="164"/>
      <c r="BW5" s="164"/>
      <c r="BX5" s="164"/>
      <c r="BY5" s="164"/>
      <c r="BZ5" s="164"/>
      <c r="CA5" s="164"/>
      <c r="CB5" s="164"/>
      <c r="CC5" s="164"/>
      <c r="CD5" s="164"/>
      <c r="CE5" s="164"/>
      <c r="CF5" s="164"/>
      <c r="CG5" s="164"/>
      <c r="CH5" s="164"/>
      <c r="CI5" s="164"/>
      <c r="CJ5" s="164"/>
      <c r="CK5" s="164"/>
      <c r="CL5" s="164"/>
      <c r="CM5" s="164"/>
      <c r="CN5" s="164"/>
      <c r="CO5" s="164"/>
      <c r="CP5" s="164"/>
      <c r="CQ5" s="164"/>
      <c r="CR5" s="164"/>
      <c r="CS5" s="164"/>
      <c r="CT5" s="164"/>
      <c r="CU5" s="164"/>
      <c r="CV5" s="164"/>
      <c r="CW5" s="164"/>
      <c r="CX5" s="164"/>
      <c r="CY5" s="164"/>
      <c r="CZ5" s="164"/>
      <c r="DA5" s="164"/>
      <c r="DB5" s="164"/>
      <c r="DC5" s="164"/>
      <c r="DD5" s="164"/>
      <c r="DE5" s="164"/>
      <c r="DF5" s="164"/>
      <c r="DG5" s="164"/>
      <c r="DH5" s="164"/>
      <c r="DI5" s="164"/>
      <c r="DJ5" s="164"/>
      <c r="DK5" s="164"/>
      <c r="DL5" s="164"/>
      <c r="DM5" s="164"/>
      <c r="DN5" s="164"/>
      <c r="DO5" s="164"/>
      <c r="DP5" s="164"/>
      <c r="DQ5" s="164"/>
      <c r="DR5" s="164"/>
      <c r="DS5" s="164"/>
      <c r="DT5" s="164"/>
      <c r="DU5" s="164"/>
      <c r="DV5" s="164"/>
      <c r="DW5" s="164"/>
      <c r="DX5" s="164"/>
      <c r="DY5" s="164"/>
      <c r="DZ5" s="164"/>
      <c r="EA5" s="164"/>
      <c r="EB5" s="164"/>
      <c r="EC5" s="164"/>
      <c r="ED5" s="164"/>
      <c r="EE5" s="164"/>
      <c r="EF5" s="164"/>
      <c r="EG5" s="164"/>
      <c r="EH5" s="164"/>
      <c r="EI5" s="164"/>
      <c r="EJ5" s="164"/>
      <c r="EK5" s="164"/>
      <c r="EL5" s="164"/>
      <c r="EM5" s="164"/>
      <c r="EN5" s="164"/>
      <c r="EO5" s="164"/>
      <c r="EP5" s="164"/>
      <c r="EQ5" s="164"/>
      <c r="ER5" s="164"/>
      <c r="ES5" s="164"/>
      <c r="ET5" s="164"/>
      <c r="EU5" s="164"/>
      <c r="EV5" s="164"/>
      <c r="EW5" s="164"/>
      <c r="EX5" s="164"/>
      <c r="EY5" s="164"/>
      <c r="EZ5" s="164"/>
      <c r="FA5" s="164"/>
      <c r="FB5" s="164"/>
      <c r="FC5" s="164"/>
      <c r="FD5" s="164"/>
      <c r="FE5" s="164"/>
      <c r="FF5" s="164"/>
      <c r="FG5" s="164"/>
      <c r="FH5" s="164"/>
      <c r="FI5" s="164"/>
      <c r="FJ5" s="164"/>
      <c r="FK5" s="164"/>
      <c r="FL5" s="164"/>
      <c r="FM5" s="164"/>
      <c r="FN5" s="164"/>
      <c r="FO5" s="164"/>
      <c r="FP5" s="164"/>
      <c r="FQ5" s="164"/>
      <c r="FR5" s="164"/>
      <c r="FS5" s="164"/>
      <c r="FT5" s="164"/>
      <c r="FU5" s="164"/>
      <c r="FV5" s="164"/>
      <c r="FW5" s="164"/>
      <c r="FX5" s="164"/>
      <c r="FY5" s="164"/>
      <c r="FZ5" s="164"/>
      <c r="GA5" s="164"/>
      <c r="GB5" s="164"/>
      <c r="GC5" s="164"/>
      <c r="GD5" s="164"/>
      <c r="GE5" s="164"/>
      <c r="GF5" s="164"/>
      <c r="GG5" s="164"/>
      <c r="GH5" s="164"/>
      <c r="GI5" s="164"/>
      <c r="GJ5" s="164"/>
      <c r="GK5" s="164"/>
      <c r="GL5" s="164"/>
      <c r="GM5" s="164"/>
      <c r="GN5" s="164"/>
      <c r="GO5" s="164"/>
      <c r="GP5" s="164"/>
      <c r="GQ5" s="164"/>
      <c r="GR5" s="164"/>
      <c r="GS5" s="164"/>
      <c r="GT5" s="164"/>
      <c r="GU5" s="164"/>
      <c r="GV5" s="164"/>
      <c r="GW5" s="164"/>
      <c r="GX5" s="164"/>
      <c r="GY5" s="164"/>
      <c r="GZ5" s="164"/>
      <c r="HA5" s="164"/>
      <c r="HB5" s="164"/>
      <c r="HC5" s="164"/>
      <c r="HD5" s="164"/>
      <c r="HE5" s="164"/>
      <c r="HF5" s="164"/>
      <c r="HG5" s="164"/>
      <c r="HH5" s="164"/>
      <c r="HI5" s="164"/>
      <c r="HJ5" s="164"/>
      <c r="HK5" s="164"/>
      <c r="HL5" s="164"/>
      <c r="HM5" s="164"/>
      <c r="HN5" s="164"/>
      <c r="HO5" s="164"/>
      <c r="HP5" s="164"/>
      <c r="HQ5" s="164"/>
      <c r="HR5" s="164"/>
      <c r="HS5" s="164"/>
      <c r="HT5" s="164"/>
      <c r="HU5" s="164"/>
      <c r="HV5" s="164"/>
      <c r="HW5" s="164"/>
      <c r="HX5" s="164"/>
      <c r="HY5" s="164"/>
      <c r="HZ5" s="164"/>
      <c r="IA5" s="164"/>
      <c r="IB5" s="164"/>
      <c r="IC5" s="164"/>
      <c r="ID5" s="164"/>
      <c r="IE5" s="164"/>
      <c r="IF5" s="164"/>
      <c r="IG5" s="164"/>
      <c r="IH5" s="164"/>
      <c r="II5" s="164"/>
      <c r="IJ5" s="164"/>
      <c r="IK5" s="164"/>
      <c r="IL5" s="164"/>
      <c r="IM5" s="164"/>
      <c r="IN5" s="164"/>
      <c r="IO5" s="164"/>
      <c r="IP5" s="164"/>
      <c r="IQ5" s="164"/>
      <c r="IR5" s="164"/>
      <c r="IS5" s="164"/>
      <c r="IT5" s="164"/>
      <c r="IU5" s="164"/>
      <c r="IV5" s="164"/>
      <c r="IW5" s="164"/>
      <c r="IX5" s="164"/>
      <c r="IY5" s="164"/>
      <c r="IZ5" s="164"/>
      <c r="JA5" s="164"/>
      <c r="JB5" s="164"/>
      <c r="JC5" s="164"/>
      <c r="JD5" s="164"/>
      <c r="JE5" s="164"/>
      <c r="JF5" s="164"/>
      <c r="JG5" s="164"/>
      <c r="JH5" s="164"/>
      <c r="JI5" s="164"/>
      <c r="JJ5" s="164"/>
      <c r="JK5" s="164"/>
      <c r="JL5" s="164"/>
      <c r="JM5" s="164"/>
      <c r="JN5" s="164"/>
      <c r="JO5" s="164"/>
      <c r="JP5" s="164"/>
      <c r="JQ5" s="164"/>
      <c r="JR5" s="164"/>
      <c r="JS5" s="164"/>
    </row>
    <row r="6" spans="1:279" s="165" customFormat="1" ht="32.25" customHeight="1" thickBot="1">
      <c r="A6" s="366" t="s">
        <v>274</v>
      </c>
      <c r="B6" s="367"/>
      <c r="C6" s="368"/>
      <c r="D6" s="377" t="str">
        <f>'Mapa Final'!D6</f>
        <v xml:space="preserve">Despachos Judiciales </v>
      </c>
      <c r="E6" s="378"/>
      <c r="F6" s="378"/>
      <c r="G6" s="378"/>
      <c r="H6" s="378"/>
      <c r="I6" s="378"/>
      <c r="J6" s="378"/>
      <c r="K6" s="378"/>
      <c r="L6" s="378"/>
      <c r="M6" s="378"/>
      <c r="N6" s="379"/>
      <c r="O6" s="1"/>
      <c r="P6" s="1"/>
      <c r="Q6" s="1"/>
      <c r="R6" s="1"/>
      <c r="S6" s="1"/>
      <c r="T6" s="1"/>
      <c r="U6" s="1"/>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c r="AX6" s="164"/>
      <c r="AY6" s="164"/>
      <c r="AZ6" s="164"/>
      <c r="BA6" s="164"/>
      <c r="BB6" s="164"/>
      <c r="BC6" s="164"/>
      <c r="BD6" s="164"/>
      <c r="BE6" s="164"/>
      <c r="BF6" s="164"/>
      <c r="BG6" s="164"/>
      <c r="BH6" s="164"/>
      <c r="BI6" s="164"/>
      <c r="BJ6" s="164"/>
      <c r="BK6" s="164"/>
      <c r="BL6" s="164"/>
      <c r="BM6" s="164"/>
      <c r="BN6" s="164"/>
      <c r="BO6" s="164"/>
      <c r="BP6" s="164"/>
      <c r="BQ6" s="164"/>
      <c r="BR6" s="164"/>
      <c r="BS6" s="164"/>
      <c r="BT6" s="164"/>
      <c r="BU6" s="164"/>
      <c r="BV6" s="164"/>
      <c r="BW6" s="164"/>
      <c r="BX6" s="164"/>
      <c r="BY6" s="164"/>
      <c r="BZ6" s="164"/>
      <c r="CA6" s="164"/>
      <c r="CB6" s="164"/>
      <c r="CC6" s="164"/>
      <c r="CD6" s="164"/>
      <c r="CE6" s="164"/>
      <c r="CF6" s="164"/>
      <c r="CG6" s="164"/>
      <c r="CH6" s="164"/>
      <c r="CI6" s="164"/>
      <c r="CJ6" s="164"/>
      <c r="CK6" s="164"/>
      <c r="CL6" s="164"/>
      <c r="CM6" s="164"/>
      <c r="CN6" s="164"/>
      <c r="CO6" s="164"/>
      <c r="CP6" s="164"/>
      <c r="CQ6" s="164"/>
      <c r="CR6" s="164"/>
      <c r="CS6" s="164"/>
      <c r="CT6" s="164"/>
      <c r="CU6" s="164"/>
      <c r="CV6" s="164"/>
      <c r="CW6" s="164"/>
      <c r="CX6" s="164"/>
      <c r="CY6" s="164"/>
      <c r="CZ6" s="164"/>
      <c r="DA6" s="164"/>
      <c r="DB6" s="164"/>
      <c r="DC6" s="164"/>
      <c r="DD6" s="164"/>
      <c r="DE6" s="164"/>
      <c r="DF6" s="164"/>
      <c r="DG6" s="164"/>
      <c r="DH6" s="164"/>
      <c r="DI6" s="164"/>
      <c r="DJ6" s="164"/>
      <c r="DK6" s="164"/>
      <c r="DL6" s="164"/>
      <c r="DM6" s="164"/>
      <c r="DN6" s="164"/>
      <c r="DO6" s="164"/>
      <c r="DP6" s="164"/>
      <c r="DQ6" s="164"/>
      <c r="DR6" s="164"/>
      <c r="DS6" s="164"/>
      <c r="DT6" s="164"/>
      <c r="DU6" s="164"/>
      <c r="DV6" s="164"/>
      <c r="DW6" s="164"/>
      <c r="DX6" s="164"/>
      <c r="DY6" s="164"/>
      <c r="DZ6" s="164"/>
      <c r="EA6" s="164"/>
      <c r="EB6" s="164"/>
      <c r="EC6" s="164"/>
      <c r="ED6" s="164"/>
      <c r="EE6" s="164"/>
      <c r="EF6" s="164"/>
      <c r="EG6" s="164"/>
      <c r="EH6" s="164"/>
      <c r="EI6" s="164"/>
      <c r="EJ6" s="164"/>
      <c r="EK6" s="164"/>
      <c r="EL6" s="164"/>
      <c r="EM6" s="164"/>
      <c r="EN6" s="164"/>
      <c r="EO6" s="164"/>
      <c r="EP6" s="164"/>
      <c r="EQ6" s="164"/>
      <c r="ER6" s="164"/>
      <c r="ES6" s="164"/>
      <c r="ET6" s="164"/>
      <c r="EU6" s="164"/>
      <c r="EV6" s="164"/>
      <c r="EW6" s="164"/>
      <c r="EX6" s="164"/>
      <c r="EY6" s="164"/>
      <c r="EZ6" s="164"/>
      <c r="FA6" s="164"/>
      <c r="FB6" s="164"/>
      <c r="FC6" s="164"/>
      <c r="FD6" s="164"/>
      <c r="FE6" s="164"/>
      <c r="FF6" s="164"/>
      <c r="FG6" s="164"/>
      <c r="FH6" s="164"/>
      <c r="FI6" s="164"/>
      <c r="FJ6" s="164"/>
      <c r="FK6" s="164"/>
      <c r="FL6" s="164"/>
      <c r="FM6" s="164"/>
      <c r="FN6" s="164"/>
      <c r="FO6" s="164"/>
      <c r="FP6" s="164"/>
      <c r="FQ6" s="164"/>
      <c r="FR6" s="164"/>
      <c r="FS6" s="164"/>
      <c r="FT6" s="164"/>
      <c r="FU6" s="164"/>
      <c r="FV6" s="164"/>
      <c r="FW6" s="164"/>
      <c r="FX6" s="164"/>
      <c r="FY6" s="164"/>
      <c r="FZ6" s="164"/>
      <c r="GA6" s="164"/>
      <c r="GB6" s="164"/>
      <c r="GC6" s="164"/>
      <c r="GD6" s="164"/>
      <c r="GE6" s="164"/>
      <c r="GF6" s="164"/>
      <c r="GG6" s="164"/>
      <c r="GH6" s="164"/>
      <c r="GI6" s="164"/>
      <c r="GJ6" s="164"/>
      <c r="GK6" s="164"/>
      <c r="GL6" s="164"/>
      <c r="GM6" s="164"/>
      <c r="GN6" s="164"/>
      <c r="GO6" s="164"/>
      <c r="GP6" s="164"/>
      <c r="GQ6" s="164"/>
      <c r="GR6" s="164"/>
      <c r="GS6" s="164"/>
      <c r="GT6" s="164"/>
      <c r="GU6" s="164"/>
      <c r="GV6" s="164"/>
      <c r="GW6" s="164"/>
      <c r="GX6" s="164"/>
      <c r="GY6" s="164"/>
      <c r="GZ6" s="164"/>
      <c r="HA6" s="164"/>
      <c r="HB6" s="164"/>
      <c r="HC6" s="164"/>
      <c r="HD6" s="164"/>
      <c r="HE6" s="164"/>
      <c r="HF6" s="164"/>
      <c r="HG6" s="164"/>
      <c r="HH6" s="164"/>
      <c r="HI6" s="164"/>
      <c r="HJ6" s="164"/>
      <c r="HK6" s="164"/>
      <c r="HL6" s="164"/>
      <c r="HM6" s="164"/>
      <c r="HN6" s="164"/>
      <c r="HO6" s="164"/>
      <c r="HP6" s="164"/>
      <c r="HQ6" s="164"/>
      <c r="HR6" s="164"/>
      <c r="HS6" s="164"/>
      <c r="HT6" s="164"/>
      <c r="HU6" s="164"/>
      <c r="HV6" s="164"/>
      <c r="HW6" s="164"/>
      <c r="HX6" s="164"/>
      <c r="HY6" s="164"/>
      <c r="HZ6" s="164"/>
      <c r="IA6" s="164"/>
      <c r="IB6" s="164"/>
      <c r="IC6" s="164"/>
      <c r="ID6" s="164"/>
      <c r="IE6" s="164"/>
      <c r="IF6" s="164"/>
      <c r="IG6" s="164"/>
      <c r="IH6" s="164"/>
      <c r="II6" s="164"/>
      <c r="IJ6" s="164"/>
      <c r="IK6" s="164"/>
      <c r="IL6" s="164"/>
      <c r="IM6" s="164"/>
      <c r="IN6" s="164"/>
      <c r="IO6" s="164"/>
      <c r="IP6" s="164"/>
      <c r="IQ6" s="164"/>
      <c r="IR6" s="164"/>
      <c r="IS6" s="164"/>
      <c r="IT6" s="164"/>
      <c r="IU6" s="164"/>
      <c r="IV6" s="164"/>
      <c r="IW6" s="164"/>
      <c r="IX6" s="164"/>
      <c r="IY6" s="164"/>
      <c r="IZ6" s="164"/>
      <c r="JA6" s="164"/>
      <c r="JB6" s="164"/>
      <c r="JC6" s="164"/>
      <c r="JD6" s="164"/>
      <c r="JE6" s="164"/>
      <c r="JF6" s="164"/>
      <c r="JG6" s="164"/>
      <c r="JH6" s="164"/>
      <c r="JI6" s="164"/>
      <c r="JJ6" s="164"/>
      <c r="JK6" s="164"/>
      <c r="JL6" s="164"/>
      <c r="JM6" s="164"/>
      <c r="JN6" s="164"/>
      <c r="JO6" s="164"/>
      <c r="JP6" s="164"/>
      <c r="JQ6" s="164"/>
      <c r="JR6" s="164"/>
      <c r="JS6" s="164"/>
    </row>
    <row r="7" spans="1:279" s="180" customFormat="1" ht="38.25" customHeight="1" thickTop="1" thickBot="1">
      <c r="A7" s="503" t="s">
        <v>622</v>
      </c>
      <c r="B7" s="504"/>
      <c r="C7" s="504"/>
      <c r="D7" s="504"/>
      <c r="E7" s="504"/>
      <c r="F7" s="505"/>
      <c r="G7" s="178"/>
      <c r="H7" s="506" t="s">
        <v>623</v>
      </c>
      <c r="I7" s="506"/>
      <c r="J7" s="506"/>
      <c r="K7" s="506" t="s">
        <v>624</v>
      </c>
      <c r="L7" s="506"/>
      <c r="M7" s="506"/>
      <c r="N7" s="507" t="s">
        <v>568</v>
      </c>
      <c r="O7" s="512" t="s">
        <v>625</v>
      </c>
      <c r="P7" s="514" t="s">
        <v>626</v>
      </c>
      <c r="Q7" s="517"/>
      <c r="R7" s="515"/>
      <c r="S7" s="514" t="s">
        <v>627</v>
      </c>
      <c r="T7" s="515"/>
      <c r="U7" s="516" t="s">
        <v>639</v>
      </c>
      <c r="V7" s="179"/>
      <c r="W7" s="179"/>
      <c r="X7" s="179"/>
      <c r="Y7" s="179"/>
      <c r="Z7" s="179"/>
      <c r="AA7" s="179"/>
      <c r="AB7" s="179"/>
      <c r="AC7" s="179"/>
      <c r="AD7" s="179"/>
      <c r="AE7" s="179"/>
      <c r="AF7" s="179"/>
      <c r="AG7" s="179"/>
      <c r="AH7" s="179"/>
      <c r="AI7" s="179"/>
      <c r="AJ7" s="179"/>
      <c r="AK7" s="179"/>
      <c r="AL7" s="179"/>
      <c r="AM7" s="179"/>
      <c r="AN7" s="179"/>
      <c r="AO7" s="179"/>
      <c r="AP7" s="179"/>
      <c r="AQ7" s="179"/>
      <c r="AR7" s="179"/>
      <c r="AS7" s="179"/>
      <c r="AT7" s="179"/>
      <c r="AU7" s="179"/>
      <c r="AV7" s="179"/>
      <c r="AW7" s="179"/>
      <c r="AX7" s="179"/>
      <c r="AY7" s="179"/>
      <c r="AZ7" s="179"/>
      <c r="BA7" s="179"/>
      <c r="BB7" s="179"/>
      <c r="BC7" s="179"/>
      <c r="BD7" s="179"/>
      <c r="BE7" s="179"/>
      <c r="BF7" s="179"/>
      <c r="BG7" s="179"/>
      <c r="BH7" s="179"/>
      <c r="BI7" s="179"/>
      <c r="BJ7" s="179"/>
      <c r="BK7" s="179"/>
      <c r="BL7" s="179"/>
      <c r="BM7" s="179"/>
      <c r="BN7" s="179"/>
      <c r="BO7" s="179"/>
      <c r="BP7" s="179"/>
      <c r="BQ7" s="179"/>
      <c r="BR7" s="179"/>
      <c r="BS7" s="179"/>
      <c r="BT7" s="179"/>
      <c r="BU7" s="179"/>
      <c r="BV7" s="179"/>
      <c r="BW7" s="179"/>
      <c r="BX7" s="179"/>
      <c r="BY7" s="179"/>
      <c r="BZ7" s="179"/>
      <c r="CA7" s="179"/>
      <c r="CB7" s="179"/>
      <c r="CC7" s="179"/>
      <c r="CD7" s="179"/>
      <c r="CE7" s="179"/>
      <c r="CF7" s="179"/>
      <c r="CG7" s="179"/>
      <c r="CH7" s="179"/>
      <c r="CI7" s="179"/>
      <c r="CJ7" s="179"/>
      <c r="CK7" s="179"/>
      <c r="CL7" s="179"/>
      <c r="CM7" s="179"/>
      <c r="CN7" s="179"/>
      <c r="CO7" s="179"/>
      <c r="CP7" s="179"/>
      <c r="CQ7" s="179"/>
      <c r="CR7" s="179"/>
      <c r="CS7" s="179"/>
      <c r="CT7" s="179"/>
      <c r="CU7" s="179"/>
      <c r="CV7" s="179"/>
      <c r="CW7" s="179"/>
      <c r="CX7" s="179"/>
      <c r="CY7" s="179"/>
      <c r="CZ7" s="179"/>
      <c r="DA7" s="179"/>
      <c r="DB7" s="179"/>
      <c r="DC7" s="179"/>
      <c r="DD7" s="179"/>
      <c r="DE7" s="179"/>
      <c r="DF7" s="179"/>
      <c r="DG7" s="179"/>
      <c r="DH7" s="179"/>
      <c r="DI7" s="179"/>
      <c r="DJ7" s="179"/>
      <c r="DK7" s="179"/>
      <c r="DL7" s="179"/>
      <c r="DM7" s="179"/>
      <c r="DN7" s="179"/>
      <c r="DO7" s="179"/>
      <c r="DP7" s="179"/>
      <c r="DQ7" s="179"/>
      <c r="DR7" s="179"/>
      <c r="DS7" s="179"/>
      <c r="DT7" s="179"/>
      <c r="DU7" s="179"/>
      <c r="DV7" s="179"/>
      <c r="DW7" s="179"/>
      <c r="DX7" s="179"/>
      <c r="DY7" s="179"/>
      <c r="DZ7" s="179"/>
      <c r="EA7" s="179"/>
      <c r="EB7" s="179"/>
      <c r="EC7" s="179"/>
      <c r="ED7" s="179"/>
      <c r="EE7" s="179"/>
      <c r="EF7" s="179"/>
      <c r="EG7" s="179"/>
      <c r="EH7" s="179"/>
      <c r="EI7" s="179"/>
      <c r="EJ7" s="179"/>
      <c r="EK7" s="179"/>
      <c r="EL7" s="179"/>
      <c r="EM7" s="179"/>
      <c r="EN7" s="179"/>
      <c r="EO7" s="179"/>
      <c r="EP7" s="179"/>
      <c r="EQ7" s="179"/>
      <c r="ER7" s="179"/>
      <c r="ES7" s="179"/>
      <c r="ET7" s="179"/>
      <c r="EU7" s="179"/>
      <c r="EV7" s="179"/>
      <c r="EW7" s="179"/>
      <c r="EX7" s="179"/>
      <c r="EY7" s="179"/>
      <c r="EZ7" s="179"/>
      <c r="FA7" s="179"/>
      <c r="FB7" s="179"/>
      <c r="FC7" s="179"/>
      <c r="FD7" s="179"/>
      <c r="FE7" s="179"/>
      <c r="FF7" s="179"/>
      <c r="FG7" s="179"/>
      <c r="FH7" s="179"/>
      <c r="FI7" s="179"/>
      <c r="FJ7" s="179"/>
      <c r="FK7" s="179"/>
      <c r="FL7" s="179"/>
      <c r="FM7" s="179"/>
      <c r="FN7" s="179"/>
      <c r="FO7" s="179"/>
      <c r="FP7" s="179"/>
      <c r="FQ7" s="179"/>
      <c r="FR7" s="179"/>
      <c r="FS7" s="179"/>
      <c r="FT7" s="179"/>
      <c r="FU7" s="179"/>
    </row>
    <row r="8" spans="1:279" s="188" customFormat="1" ht="81" customHeight="1" thickTop="1" thickBot="1">
      <c r="A8" s="181" t="s">
        <v>27</v>
      </c>
      <c r="B8" s="181" t="s">
        <v>282</v>
      </c>
      <c r="C8" s="182" t="s">
        <v>223</v>
      </c>
      <c r="D8" s="183" t="s">
        <v>629</v>
      </c>
      <c r="E8" s="184" t="s">
        <v>227</v>
      </c>
      <c r="F8" s="184" t="s">
        <v>229</v>
      </c>
      <c r="G8" s="184" t="s">
        <v>231</v>
      </c>
      <c r="H8" s="185" t="s">
        <v>630</v>
      </c>
      <c r="I8" s="185" t="s">
        <v>559</v>
      </c>
      <c r="J8" s="185" t="s">
        <v>631</v>
      </c>
      <c r="K8" s="185" t="s">
        <v>630</v>
      </c>
      <c r="L8" s="185" t="s">
        <v>632</v>
      </c>
      <c r="M8" s="185" t="s">
        <v>631</v>
      </c>
      <c r="N8" s="507"/>
      <c r="O8" s="513"/>
      <c r="P8" s="186" t="s">
        <v>633</v>
      </c>
      <c r="Q8" s="186" t="s">
        <v>634</v>
      </c>
      <c r="R8" s="186" t="s">
        <v>635</v>
      </c>
      <c r="S8" s="186" t="s">
        <v>636</v>
      </c>
      <c r="T8" s="186" t="s">
        <v>637</v>
      </c>
      <c r="U8" s="516"/>
      <c r="V8" s="187"/>
      <c r="W8" s="187"/>
      <c r="X8" s="187"/>
      <c r="Y8" s="187"/>
      <c r="Z8" s="187"/>
      <c r="AA8" s="187"/>
      <c r="AB8" s="187"/>
      <c r="AC8" s="187"/>
      <c r="AD8" s="187"/>
      <c r="AE8" s="187"/>
      <c r="AF8" s="187"/>
      <c r="AG8" s="187"/>
      <c r="AH8" s="187"/>
      <c r="AI8" s="187"/>
      <c r="AJ8" s="187"/>
      <c r="AK8" s="187"/>
      <c r="AL8" s="187"/>
      <c r="AM8" s="187"/>
      <c r="AN8" s="187"/>
      <c r="AO8" s="187"/>
      <c r="AP8" s="187"/>
      <c r="AQ8" s="187"/>
      <c r="AR8" s="187"/>
      <c r="AS8" s="187"/>
      <c r="AT8" s="187"/>
      <c r="AU8" s="187"/>
      <c r="AV8" s="187"/>
      <c r="AW8" s="187"/>
      <c r="AX8" s="187"/>
      <c r="AY8" s="187"/>
      <c r="AZ8" s="187"/>
      <c r="BA8" s="187"/>
      <c r="BB8" s="187"/>
      <c r="BC8" s="187"/>
      <c r="BD8" s="187"/>
      <c r="BE8" s="187"/>
      <c r="BF8" s="187"/>
      <c r="BG8" s="187"/>
      <c r="BH8" s="187"/>
      <c r="BI8" s="187"/>
      <c r="BJ8" s="187"/>
      <c r="BK8" s="187"/>
      <c r="BL8" s="187"/>
      <c r="BM8" s="187"/>
      <c r="BN8" s="187"/>
      <c r="BO8" s="187"/>
      <c r="BP8" s="187"/>
      <c r="BQ8" s="187"/>
      <c r="BR8" s="187"/>
      <c r="BS8" s="187"/>
      <c r="BT8" s="187"/>
      <c r="BU8" s="187"/>
      <c r="BV8" s="187"/>
      <c r="BW8" s="187"/>
      <c r="BX8" s="187"/>
      <c r="BY8" s="187"/>
      <c r="BZ8" s="187"/>
      <c r="CA8" s="187"/>
      <c r="CB8" s="187"/>
      <c r="CC8" s="187"/>
      <c r="CD8" s="187"/>
      <c r="CE8" s="187"/>
      <c r="CF8" s="187"/>
      <c r="CG8" s="187"/>
      <c r="CH8" s="187"/>
      <c r="CI8" s="187"/>
      <c r="CJ8" s="187"/>
      <c r="CK8" s="187"/>
      <c r="CL8" s="187"/>
      <c r="CM8" s="187"/>
      <c r="CN8" s="187"/>
      <c r="CO8" s="187"/>
      <c r="CP8" s="187"/>
      <c r="CQ8" s="187"/>
      <c r="CR8" s="187"/>
      <c r="CS8" s="187"/>
      <c r="CT8" s="187"/>
      <c r="CU8" s="187"/>
      <c r="CV8" s="187"/>
      <c r="CW8" s="187"/>
      <c r="CX8" s="187"/>
      <c r="CY8" s="187"/>
      <c r="CZ8" s="187"/>
      <c r="DA8" s="187"/>
      <c r="DB8" s="187"/>
      <c r="DC8" s="187"/>
      <c r="DD8" s="187"/>
      <c r="DE8" s="187"/>
      <c r="DF8" s="187"/>
      <c r="DG8" s="187"/>
      <c r="DH8" s="187"/>
      <c r="DI8" s="187"/>
      <c r="DJ8" s="187"/>
      <c r="DK8" s="187"/>
      <c r="DL8" s="187"/>
      <c r="DM8" s="187"/>
      <c r="DN8" s="187"/>
      <c r="DO8" s="187"/>
      <c r="DP8" s="187"/>
      <c r="DQ8" s="187"/>
      <c r="DR8" s="187"/>
      <c r="DS8" s="187"/>
      <c r="DT8" s="187"/>
      <c r="DU8" s="187"/>
      <c r="DV8" s="187"/>
      <c r="DW8" s="187"/>
      <c r="DX8" s="187"/>
      <c r="DY8" s="187"/>
      <c r="DZ8" s="187"/>
      <c r="EA8" s="187"/>
      <c r="EB8" s="187"/>
      <c r="EC8" s="187"/>
      <c r="ED8" s="187"/>
      <c r="EE8" s="187"/>
      <c r="EF8" s="187"/>
      <c r="EG8" s="187"/>
      <c r="EH8" s="187"/>
      <c r="EI8" s="187"/>
      <c r="EJ8" s="187"/>
      <c r="EK8" s="187"/>
      <c r="EL8" s="187"/>
      <c r="EM8" s="187"/>
      <c r="EN8" s="187"/>
      <c r="EO8" s="187"/>
      <c r="EP8" s="187"/>
      <c r="EQ8" s="187"/>
      <c r="ER8" s="187"/>
      <c r="ES8" s="187"/>
      <c r="ET8" s="187"/>
      <c r="EU8" s="187"/>
      <c r="EV8" s="187"/>
      <c r="EW8" s="187"/>
      <c r="EX8" s="187"/>
      <c r="EY8" s="187"/>
      <c r="EZ8" s="187"/>
      <c r="FA8" s="187"/>
      <c r="FB8" s="187"/>
      <c r="FC8" s="187"/>
      <c r="FD8" s="187"/>
      <c r="FE8" s="187"/>
      <c r="FF8" s="187"/>
      <c r="FG8" s="187"/>
      <c r="FH8" s="187"/>
      <c r="FI8" s="187"/>
      <c r="FJ8" s="187"/>
      <c r="FK8" s="187"/>
      <c r="FL8" s="187"/>
      <c r="FM8" s="187"/>
      <c r="FN8" s="187"/>
      <c r="FO8" s="187"/>
      <c r="FP8" s="187"/>
      <c r="FQ8" s="187"/>
      <c r="FR8" s="187"/>
      <c r="FS8" s="187"/>
      <c r="FT8" s="187"/>
      <c r="FU8" s="187"/>
    </row>
    <row r="9" spans="1:279" s="189" customFormat="1" ht="10.5" customHeight="1" thickTop="1" thickBot="1">
      <c r="A9" s="501"/>
      <c r="B9" s="502"/>
      <c r="C9" s="502"/>
      <c r="D9" s="502"/>
      <c r="E9" s="502"/>
      <c r="F9" s="502"/>
      <c r="G9" s="502"/>
      <c r="H9" s="502"/>
      <c r="I9" s="502"/>
      <c r="J9" s="502"/>
      <c r="K9" s="502"/>
      <c r="L9" s="502"/>
      <c r="M9" s="502"/>
      <c r="N9" s="502"/>
      <c r="U9" s="190"/>
      <c r="V9" s="191"/>
      <c r="W9" s="191"/>
      <c r="X9" s="191"/>
      <c r="Y9" s="191"/>
      <c r="Z9" s="191"/>
      <c r="AA9" s="191"/>
      <c r="AB9" s="191"/>
      <c r="AC9" s="191"/>
      <c r="AD9" s="191"/>
      <c r="AE9" s="191"/>
      <c r="AF9" s="191"/>
      <c r="AG9" s="191"/>
      <c r="AH9" s="191"/>
      <c r="AI9" s="191"/>
      <c r="AJ9" s="191"/>
      <c r="AK9" s="191"/>
      <c r="AL9" s="191"/>
      <c r="AM9" s="191"/>
      <c r="AN9" s="191"/>
      <c r="AO9" s="191"/>
      <c r="AP9" s="191"/>
      <c r="AQ9" s="191"/>
      <c r="AR9" s="191"/>
      <c r="AS9" s="191"/>
      <c r="AT9" s="191"/>
      <c r="AU9" s="191"/>
      <c r="AV9" s="191"/>
      <c r="AW9" s="191"/>
      <c r="AX9" s="191"/>
      <c r="AY9" s="191"/>
      <c r="AZ9" s="191"/>
      <c r="BA9" s="191"/>
      <c r="BB9" s="191"/>
      <c r="BC9" s="191"/>
      <c r="BD9" s="191"/>
      <c r="BE9" s="191"/>
      <c r="BF9" s="191"/>
      <c r="BG9" s="191"/>
      <c r="BH9" s="191"/>
      <c r="BI9" s="191"/>
      <c r="BJ9" s="191"/>
      <c r="BK9" s="191"/>
      <c r="BL9" s="191"/>
      <c r="BM9" s="191"/>
      <c r="BN9" s="191"/>
      <c r="BO9" s="191"/>
      <c r="BP9" s="191"/>
      <c r="BQ9" s="191"/>
      <c r="BR9" s="191"/>
      <c r="BS9" s="191"/>
      <c r="BT9" s="191"/>
      <c r="BU9" s="191"/>
      <c r="BV9" s="191"/>
      <c r="BW9" s="191"/>
      <c r="BX9" s="191"/>
      <c r="BY9" s="191"/>
      <c r="BZ9" s="191"/>
      <c r="CA9" s="191"/>
      <c r="CB9" s="191"/>
      <c r="CC9" s="191"/>
      <c r="CD9" s="191"/>
      <c r="CE9" s="191"/>
      <c r="CF9" s="191"/>
      <c r="CG9" s="191"/>
      <c r="CH9" s="191"/>
      <c r="CI9" s="191"/>
      <c r="CJ9" s="191"/>
      <c r="CK9" s="191"/>
      <c r="CL9" s="191"/>
      <c r="CM9" s="191"/>
      <c r="CN9" s="191"/>
      <c r="CO9" s="191"/>
      <c r="CP9" s="191"/>
      <c r="CQ9" s="191"/>
      <c r="CR9" s="191"/>
      <c r="CS9" s="191"/>
      <c r="CT9" s="191"/>
      <c r="CU9" s="191"/>
      <c r="CV9" s="191"/>
      <c r="CW9" s="191"/>
      <c r="CX9" s="191"/>
      <c r="CY9" s="191"/>
      <c r="CZ9" s="191"/>
      <c r="DA9" s="191"/>
      <c r="DB9" s="191"/>
      <c r="DC9" s="191"/>
      <c r="DD9" s="191"/>
      <c r="DE9" s="191"/>
      <c r="DF9" s="191"/>
      <c r="DG9" s="191"/>
      <c r="DH9" s="191"/>
      <c r="DI9" s="191"/>
      <c r="DJ9" s="191"/>
      <c r="DK9" s="191"/>
      <c r="DL9" s="191"/>
      <c r="DM9" s="191"/>
      <c r="DN9" s="191"/>
      <c r="DO9" s="191"/>
      <c r="DP9" s="191"/>
      <c r="DQ9" s="191"/>
      <c r="DR9" s="191"/>
      <c r="DS9" s="191"/>
      <c r="DT9" s="191"/>
      <c r="DU9" s="191"/>
      <c r="DV9" s="191"/>
      <c r="DW9" s="191"/>
      <c r="DX9" s="191"/>
      <c r="DY9" s="191"/>
      <c r="DZ9" s="191"/>
      <c r="EA9" s="191"/>
      <c r="EB9" s="191"/>
      <c r="EC9" s="191"/>
      <c r="ED9" s="191"/>
      <c r="EE9" s="191"/>
      <c r="EF9" s="191"/>
      <c r="EG9" s="191"/>
      <c r="EH9" s="191"/>
      <c r="EI9" s="191"/>
      <c r="EJ9" s="191"/>
      <c r="EK9" s="191"/>
      <c r="EL9" s="191"/>
      <c r="EM9" s="191"/>
      <c r="EN9" s="191"/>
      <c r="EO9" s="191"/>
      <c r="EP9" s="191"/>
      <c r="EQ9" s="191"/>
      <c r="ER9" s="191"/>
      <c r="ES9" s="191"/>
      <c r="ET9" s="191"/>
      <c r="EU9" s="191"/>
      <c r="EV9" s="191"/>
      <c r="EW9" s="191"/>
      <c r="EX9" s="191"/>
      <c r="EY9" s="191"/>
      <c r="EZ9" s="191"/>
      <c r="FA9" s="191"/>
      <c r="FB9" s="191"/>
      <c r="FC9" s="191"/>
      <c r="FD9" s="191"/>
      <c r="FE9" s="191"/>
      <c r="FF9" s="191"/>
      <c r="FG9" s="191"/>
      <c r="FH9" s="191"/>
      <c r="FI9" s="191"/>
      <c r="FJ9" s="191"/>
      <c r="FK9" s="191"/>
      <c r="FL9" s="191"/>
      <c r="FM9" s="191"/>
      <c r="FN9" s="191"/>
      <c r="FO9" s="191"/>
      <c r="FP9" s="191"/>
      <c r="FQ9" s="191"/>
      <c r="FR9" s="191"/>
      <c r="FS9" s="191"/>
      <c r="FT9" s="191"/>
      <c r="FU9" s="191"/>
    </row>
    <row r="10" spans="1:279" s="192" customFormat="1" ht="15" customHeight="1">
      <c r="A10" s="492">
        <f>'Mapa Final'!A10</f>
        <v>1</v>
      </c>
      <c r="B10" s="477" t="str">
        <f>'Mapa Final'!B10</f>
        <v xml:space="preserve">Inexactitud en el registro de la gestion de los procesos misionales y actuaciones administrativa </v>
      </c>
      <c r="C10" s="477" t="str">
        <f>'Mapa Final'!C10</f>
        <v>Afectación en la Prestación del Servicio de Justicia</v>
      </c>
      <c r="D10" s="477" t="str">
        <f>'Mapa Final'!D10</f>
        <v>1. Errores en la información registrada en los aplicativos Justicia XXI, SIERJU-BI y SAMAI.
2.Insuficiencia de personal para la carga laboral presentada. 
3.Fallas en la funcionalidad de los aplicativos    
4.Incremento de solicitudes  por la  alta demanda judicial.
5.Inadecuado control de verificación del registro de la información.
6. Inadecuado registro de las actuaciones en acciones constitucionales, medios de control y procesos ejecutivos</v>
      </c>
      <c r="E10" s="480" t="str">
        <f>'Mapa Final'!E10</f>
        <v>Errores en la información registrada en los aplicativos Justicia XXI WEB y SIERJU-BI</v>
      </c>
      <c r="F10" s="480" t="str">
        <f>'Mapa Final'!F10</f>
        <v>Posibilidad de incumplimiento de las metas establecidas debido a Errores en la información registrada en los aplicativos Justicia XXI, SIERJU-BI y SAMAI.</v>
      </c>
      <c r="G10" s="480" t="str">
        <f>'Mapa Final'!G10</f>
        <v>Ejecución y Administración de Procesos</v>
      </c>
      <c r="H10" s="495" t="str">
        <f>'Mapa Final'!I10</f>
        <v>Alta</v>
      </c>
      <c r="I10" s="498" t="str">
        <f>'Mapa Final'!L10</f>
        <v>Moderado</v>
      </c>
      <c r="J10" s="483" t="str">
        <f>'Mapa Final'!N10</f>
        <v xml:space="preserve">Alto </v>
      </c>
      <c r="K10" s="486" t="str">
        <f>'Mapa Final'!AA10</f>
        <v>Media</v>
      </c>
      <c r="L10" s="486" t="str">
        <f>'Mapa Final'!AE10</f>
        <v>Moderado</v>
      </c>
      <c r="M10" s="489" t="str">
        <f>'Mapa Final'!AG10</f>
        <v>Moderado</v>
      </c>
      <c r="N10" s="486" t="str">
        <f>'Mapa Final'!AH10</f>
        <v>Aceptar</v>
      </c>
      <c r="O10" s="474"/>
      <c r="P10" s="474"/>
      <c r="Q10" s="474"/>
      <c r="R10" s="474"/>
      <c r="S10" s="474" t="s">
        <v>640</v>
      </c>
      <c r="T10" s="474"/>
      <c r="U10" s="474"/>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row>
    <row r="11" spans="1:279" s="192" customFormat="1" ht="13.5" customHeight="1">
      <c r="A11" s="493"/>
      <c r="B11" s="478"/>
      <c r="C11" s="478"/>
      <c r="D11" s="478"/>
      <c r="E11" s="481"/>
      <c r="F11" s="481"/>
      <c r="G11" s="481"/>
      <c r="H11" s="496"/>
      <c r="I11" s="499"/>
      <c r="J11" s="484"/>
      <c r="K11" s="487"/>
      <c r="L11" s="487"/>
      <c r="M11" s="490"/>
      <c r="N11" s="487"/>
      <c r="O11" s="475"/>
      <c r="P11" s="475"/>
      <c r="Q11" s="475"/>
      <c r="R11" s="475"/>
      <c r="S11" s="475"/>
      <c r="T11" s="475"/>
      <c r="U11" s="47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row>
    <row r="12" spans="1:279" s="192" customFormat="1" ht="13.5" customHeight="1">
      <c r="A12" s="493"/>
      <c r="B12" s="478"/>
      <c r="C12" s="478"/>
      <c r="D12" s="478"/>
      <c r="E12" s="481"/>
      <c r="F12" s="481"/>
      <c r="G12" s="481"/>
      <c r="H12" s="496"/>
      <c r="I12" s="499"/>
      <c r="J12" s="484"/>
      <c r="K12" s="487"/>
      <c r="L12" s="487"/>
      <c r="M12" s="490"/>
      <c r="N12" s="487"/>
      <c r="O12" s="475"/>
      <c r="P12" s="475"/>
      <c r="Q12" s="475"/>
      <c r="R12" s="475"/>
      <c r="S12" s="475"/>
      <c r="T12" s="475"/>
      <c r="U12" s="47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row>
    <row r="13" spans="1:279" s="192" customFormat="1" ht="13.5" customHeight="1">
      <c r="A13" s="493"/>
      <c r="B13" s="478"/>
      <c r="C13" s="478"/>
      <c r="D13" s="478"/>
      <c r="E13" s="481"/>
      <c r="F13" s="481"/>
      <c r="G13" s="481"/>
      <c r="H13" s="496"/>
      <c r="I13" s="499"/>
      <c r="J13" s="484"/>
      <c r="K13" s="487"/>
      <c r="L13" s="487"/>
      <c r="M13" s="490"/>
      <c r="N13" s="487"/>
      <c r="O13" s="475"/>
      <c r="P13" s="475"/>
      <c r="Q13" s="475"/>
      <c r="R13" s="475"/>
      <c r="S13" s="475"/>
      <c r="T13" s="475"/>
      <c r="U13" s="47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row>
    <row r="14" spans="1:279" s="192" customFormat="1" ht="238.5" customHeight="1" thickBot="1">
      <c r="A14" s="494"/>
      <c r="B14" s="479"/>
      <c r="C14" s="479"/>
      <c r="D14" s="479"/>
      <c r="E14" s="482"/>
      <c r="F14" s="482"/>
      <c r="G14" s="482"/>
      <c r="H14" s="497"/>
      <c r="I14" s="500"/>
      <c r="J14" s="485"/>
      <c r="K14" s="488"/>
      <c r="L14" s="488"/>
      <c r="M14" s="491"/>
      <c r="N14" s="488"/>
      <c r="O14" s="476"/>
      <c r="P14" s="476"/>
      <c r="Q14" s="476"/>
      <c r="R14" s="476"/>
      <c r="S14" s="476"/>
      <c r="T14" s="476"/>
      <c r="U14" s="476"/>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row>
    <row r="15" spans="1:279" s="192" customFormat="1" ht="15" customHeight="1">
      <c r="A15" s="492">
        <f>'Mapa Final'!A15</f>
        <v>2</v>
      </c>
      <c r="B15" s="477" t="str">
        <f>'Mapa Final'!B15</f>
        <v>ERRORES DE REPARTO</v>
      </c>
      <c r="C15" s="477" t="str">
        <f>'Mapa Final'!C15</f>
        <v>Afectación en la Prestación del Servicio de Justicia</v>
      </c>
      <c r="D15" s="477" t="str">
        <f>'Mapa Final'!D15</f>
        <v>1.Falta de planeación y organización en el proceso de reparto.
2. Falta de capacidad instalada para atender el alto volúmen de trabajo debido a la cantidad de expedientes que se recepcionan. 
3. Inconsistencias entre el órden establecido por el administrador del sistema y el órden previsto en los Acuerdos que norman el reparto.</v>
      </c>
      <c r="E15" s="480" t="str">
        <f>'Mapa Final'!E15</f>
        <v>Errores en todas las actividades ligadas al reparto.</v>
      </c>
      <c r="F15" s="480" t="str">
        <f>'Mapa Final'!F15</f>
        <v>Posibilidad de incumplimiento de las metas establecidas debido a errores en todas las actividades ligadas al reparto</v>
      </c>
      <c r="G15" s="480" t="str">
        <f>'Mapa Final'!G15</f>
        <v>Ejecución y Administración de Procesos</v>
      </c>
      <c r="H15" s="495" t="str">
        <f>'Mapa Final'!I15</f>
        <v>Alta</v>
      </c>
      <c r="I15" s="498" t="str">
        <f>'Mapa Final'!L15</f>
        <v>Moderado</v>
      </c>
      <c r="J15" s="483" t="str">
        <f>'Mapa Final'!N15</f>
        <v xml:space="preserve">Alto </v>
      </c>
      <c r="K15" s="486" t="str">
        <f>'Mapa Final'!AA15</f>
        <v>Media</v>
      </c>
      <c r="L15" s="486" t="str">
        <f>'Mapa Final'!AE15</f>
        <v>Moderado</v>
      </c>
      <c r="M15" s="489" t="str">
        <f>'Mapa Final'!AG15</f>
        <v>Moderado</v>
      </c>
      <c r="N15" s="486" t="str">
        <f>'Mapa Final'!AH15</f>
        <v>Aceptar</v>
      </c>
      <c r="O15" s="474"/>
      <c r="P15" s="474"/>
      <c r="Q15" s="474"/>
      <c r="R15" s="474"/>
      <c r="S15" s="474"/>
      <c r="T15" s="474"/>
      <c r="U15" s="474"/>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row>
    <row r="16" spans="1:279" s="192" customFormat="1" ht="13.5" customHeight="1">
      <c r="A16" s="493"/>
      <c r="B16" s="478"/>
      <c r="C16" s="478"/>
      <c r="D16" s="478"/>
      <c r="E16" s="481"/>
      <c r="F16" s="481"/>
      <c r="G16" s="481"/>
      <c r="H16" s="496"/>
      <c r="I16" s="499"/>
      <c r="J16" s="484"/>
      <c r="K16" s="487"/>
      <c r="L16" s="487"/>
      <c r="M16" s="490"/>
      <c r="N16" s="487"/>
      <c r="O16" s="475"/>
      <c r="P16" s="475"/>
      <c r="Q16" s="475"/>
      <c r="R16" s="475"/>
      <c r="S16" s="475"/>
      <c r="T16" s="475"/>
      <c r="U16" s="47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row>
    <row r="17" spans="1:177" s="192" customFormat="1" ht="13.5" customHeight="1">
      <c r="A17" s="493"/>
      <c r="B17" s="478"/>
      <c r="C17" s="478"/>
      <c r="D17" s="478"/>
      <c r="E17" s="481"/>
      <c r="F17" s="481"/>
      <c r="G17" s="481"/>
      <c r="H17" s="496"/>
      <c r="I17" s="499"/>
      <c r="J17" s="484"/>
      <c r="K17" s="487"/>
      <c r="L17" s="487"/>
      <c r="M17" s="490"/>
      <c r="N17" s="487"/>
      <c r="O17" s="475"/>
      <c r="P17" s="475"/>
      <c r="Q17" s="475"/>
      <c r="R17" s="475"/>
      <c r="S17" s="475"/>
      <c r="T17" s="475"/>
      <c r="U17" s="47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row>
    <row r="18" spans="1:177" s="192" customFormat="1" ht="13.5" customHeight="1">
      <c r="A18" s="493"/>
      <c r="B18" s="478"/>
      <c r="C18" s="478"/>
      <c r="D18" s="478"/>
      <c r="E18" s="481"/>
      <c r="F18" s="481"/>
      <c r="G18" s="481"/>
      <c r="H18" s="496"/>
      <c r="I18" s="499"/>
      <c r="J18" s="484"/>
      <c r="K18" s="487"/>
      <c r="L18" s="487"/>
      <c r="M18" s="490"/>
      <c r="N18" s="487"/>
      <c r="O18" s="475"/>
      <c r="P18" s="475"/>
      <c r="Q18" s="475"/>
      <c r="R18" s="475"/>
      <c r="S18" s="475"/>
      <c r="T18" s="475"/>
      <c r="U18" s="47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row>
    <row r="19" spans="1:177" s="192" customFormat="1" ht="255.75" customHeight="1" thickBot="1">
      <c r="A19" s="494"/>
      <c r="B19" s="479"/>
      <c r="C19" s="479"/>
      <c r="D19" s="479"/>
      <c r="E19" s="482"/>
      <c r="F19" s="482"/>
      <c r="G19" s="482"/>
      <c r="H19" s="497"/>
      <c r="I19" s="500"/>
      <c r="J19" s="485"/>
      <c r="K19" s="488"/>
      <c r="L19" s="488"/>
      <c r="M19" s="491"/>
      <c r="N19" s="488"/>
      <c r="O19" s="476"/>
      <c r="P19" s="476"/>
      <c r="Q19" s="476"/>
      <c r="R19" s="476"/>
      <c r="S19" s="476"/>
      <c r="T19" s="476"/>
      <c r="U19" s="476"/>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row>
    <row r="20" spans="1:177" ht="15" customHeight="1">
      <c r="A20" s="492">
        <f>'Mapa Final'!A20</f>
        <v>3</v>
      </c>
      <c r="B20" s="477" t="str">
        <f>'Mapa Final'!B20</f>
        <v>ERRORES EN LA NOTIFICACIÓN</v>
      </c>
      <c r="C20" s="477" t="str">
        <f>'Mapa Final'!C20</f>
        <v>Afectación en la Prestación del Servicio de Justicia</v>
      </c>
      <c r="D20" s="477" t="str">
        <f>'Mapa Final'!D20</f>
        <v>1. Falta de seguimiento y control del cumplimiento efectivo de la actividad asignada. 
2. Falta de información pertinente para realizar la actividad (correos errados, direcciones erradas de las partes). 
3. Falta de recursos, medios electrónicos y tecnológicos para el cumplimiento de la actividad.</v>
      </c>
      <c r="E20" s="480" t="str">
        <f>'Mapa Final'!E20</f>
        <v>Falta de vinculaciòn de las partes y terceros que genera nulidades y demoras en el proceso.</v>
      </c>
      <c r="F20" s="480" t="str">
        <f>'Mapa Final'!F20</f>
        <v>Posibilidad de Incumplimiento de las metas establecidas debido a la Falta de vinculaciòn de las partes y terceros que genera nulidades y demoras en el proceso.</v>
      </c>
      <c r="G20" s="480" t="str">
        <f>'Mapa Final'!G20</f>
        <v>Ejecución y Administración de Procesos</v>
      </c>
      <c r="H20" s="495" t="str">
        <f>'Mapa Final'!I20</f>
        <v>Alta</v>
      </c>
      <c r="I20" s="498" t="str">
        <f>'Mapa Final'!L20</f>
        <v>Mayor</v>
      </c>
      <c r="J20" s="483" t="str">
        <f>'Mapa Final'!N20</f>
        <v xml:space="preserve">Alto </v>
      </c>
      <c r="K20" s="486" t="str">
        <f>'Mapa Final'!AA20</f>
        <v>Media</v>
      </c>
      <c r="L20" s="486" t="str">
        <f>'Mapa Final'!AE20</f>
        <v>Mayor</v>
      </c>
      <c r="M20" s="489" t="str">
        <f>'Mapa Final'!AG20</f>
        <v xml:space="preserve">Alto </v>
      </c>
      <c r="N20" s="486" t="str">
        <f>'Mapa Final'!AH20</f>
        <v>Aceptar</v>
      </c>
      <c r="O20" s="474"/>
      <c r="P20" s="474"/>
      <c r="Q20" s="474"/>
      <c r="R20" s="474"/>
      <c r="S20" s="474"/>
      <c r="T20" s="474"/>
      <c r="U20" s="474"/>
      <c r="V20" s="35"/>
      <c r="W20" s="35"/>
    </row>
    <row r="21" spans="1:177">
      <c r="A21" s="493"/>
      <c r="B21" s="478"/>
      <c r="C21" s="478"/>
      <c r="D21" s="478"/>
      <c r="E21" s="481"/>
      <c r="F21" s="481"/>
      <c r="G21" s="481"/>
      <c r="H21" s="496"/>
      <c r="I21" s="499"/>
      <c r="J21" s="484"/>
      <c r="K21" s="487"/>
      <c r="L21" s="487"/>
      <c r="M21" s="490"/>
      <c r="N21" s="487"/>
      <c r="O21" s="475"/>
      <c r="P21" s="475"/>
      <c r="Q21" s="475"/>
      <c r="R21" s="475"/>
      <c r="S21" s="475"/>
      <c r="T21" s="475"/>
      <c r="U21" s="475"/>
      <c r="V21" s="35"/>
      <c r="W21" s="35"/>
    </row>
    <row r="22" spans="1:177">
      <c r="A22" s="493"/>
      <c r="B22" s="478"/>
      <c r="C22" s="478"/>
      <c r="D22" s="478"/>
      <c r="E22" s="481"/>
      <c r="F22" s="481"/>
      <c r="G22" s="481"/>
      <c r="H22" s="496"/>
      <c r="I22" s="499"/>
      <c r="J22" s="484"/>
      <c r="K22" s="487"/>
      <c r="L22" s="487"/>
      <c r="M22" s="490"/>
      <c r="N22" s="487"/>
      <c r="O22" s="475"/>
      <c r="P22" s="475"/>
      <c r="Q22" s="475"/>
      <c r="R22" s="475"/>
      <c r="S22" s="475"/>
      <c r="T22" s="475"/>
      <c r="U22" s="475"/>
      <c r="V22" s="35"/>
      <c r="W22" s="35"/>
    </row>
    <row r="23" spans="1:177">
      <c r="A23" s="493"/>
      <c r="B23" s="478"/>
      <c r="C23" s="478"/>
      <c r="D23" s="478"/>
      <c r="E23" s="481"/>
      <c r="F23" s="481"/>
      <c r="G23" s="481"/>
      <c r="H23" s="496"/>
      <c r="I23" s="499"/>
      <c r="J23" s="484"/>
      <c r="K23" s="487"/>
      <c r="L23" s="487"/>
      <c r="M23" s="490"/>
      <c r="N23" s="487"/>
      <c r="O23" s="475"/>
      <c r="P23" s="475"/>
      <c r="Q23" s="475"/>
      <c r="R23" s="475"/>
      <c r="S23" s="475"/>
      <c r="T23" s="475"/>
      <c r="U23" s="475"/>
      <c r="V23" s="35"/>
      <c r="W23" s="35"/>
    </row>
    <row r="24" spans="1:177" ht="307.5" customHeight="1" thickBot="1">
      <c r="A24" s="494"/>
      <c r="B24" s="479"/>
      <c r="C24" s="479"/>
      <c r="D24" s="479"/>
      <c r="E24" s="482"/>
      <c r="F24" s="482"/>
      <c r="G24" s="482"/>
      <c r="H24" s="497"/>
      <c r="I24" s="500"/>
      <c r="J24" s="485"/>
      <c r="K24" s="488"/>
      <c r="L24" s="488"/>
      <c r="M24" s="491"/>
      <c r="N24" s="488"/>
      <c r="O24" s="476"/>
      <c r="P24" s="476"/>
      <c r="Q24" s="476"/>
      <c r="R24" s="476"/>
      <c r="S24" s="476"/>
      <c r="T24" s="476"/>
      <c r="U24" s="476"/>
      <c r="V24" s="35"/>
      <c r="W24" s="35"/>
    </row>
    <row r="25" spans="1:177" ht="15" customHeight="1">
      <c r="A25" s="492">
        <f>'Mapa Final'!A25</f>
        <v>4</v>
      </c>
      <c r="B25" s="477" t="str">
        <f>'Mapa Final'!B25</f>
        <v>FALTA DE PLANEACIÓN</v>
      </c>
      <c r="C25" s="477" t="str">
        <f>'Mapa Final'!C25</f>
        <v>Incumplimiento de las metas establecidas</v>
      </c>
      <c r="D25" s="477" t="str">
        <f>'Mapa Final'!D25</f>
        <v>1.Imprecisión al establecer lineamientos de planeaciòn  para el desarrollo de las tareas propias del despacho.
2.Deficiencia en las competencias necesarias del personal del despacho. 
3.Insuficiencia de equipos y soporte tecnológicos para el trabajo presencial y  virtual.
4.Complejidad de los procesos judiciales.
5.Insuficiencia de personal para la carga laboral presentada.</v>
      </c>
      <c r="E25" s="480" t="str">
        <f>'Mapa Final'!E25</f>
        <v>Desconocimiento del contexto interno y externo del despacho judicial.</v>
      </c>
      <c r="F25" s="480" t="str">
        <f>'Mapa Final'!F25</f>
        <v>Posibilidad de Incumplimiento de las metas establecidas debido a Desconocimiento del contexto interno y externo del despacho judicial.</v>
      </c>
      <c r="G25" s="480" t="str">
        <f>'Mapa Final'!G25</f>
        <v>Ejecución y Administración de Procesos</v>
      </c>
      <c r="H25" s="495" t="str">
        <f>'Mapa Final'!I25</f>
        <v>Baja</v>
      </c>
      <c r="I25" s="498" t="str">
        <f>'Mapa Final'!L25</f>
        <v>Moderado</v>
      </c>
      <c r="J25" s="483" t="str">
        <f>'Mapa Final'!N25</f>
        <v>Moderado</v>
      </c>
      <c r="K25" s="486" t="str">
        <f>'Mapa Final'!AA25</f>
        <v>Baja</v>
      </c>
      <c r="L25" s="486" t="str">
        <f>'Mapa Final'!AE25</f>
        <v>Moderado</v>
      </c>
      <c r="M25" s="489" t="str">
        <f>'Mapa Final'!AG25</f>
        <v>Moderado</v>
      </c>
      <c r="N25" s="486" t="str">
        <f>'Mapa Final'!AH25</f>
        <v>Aceptar</v>
      </c>
      <c r="O25" s="474"/>
      <c r="P25" s="474"/>
      <c r="Q25" s="474"/>
      <c r="R25" s="474"/>
      <c r="S25" s="474"/>
      <c r="T25" s="474"/>
      <c r="U25" s="474"/>
    </row>
    <row r="26" spans="1:177">
      <c r="A26" s="493"/>
      <c r="B26" s="478"/>
      <c r="C26" s="478"/>
      <c r="D26" s="478"/>
      <c r="E26" s="481"/>
      <c r="F26" s="481"/>
      <c r="G26" s="481"/>
      <c r="H26" s="496"/>
      <c r="I26" s="499"/>
      <c r="J26" s="484"/>
      <c r="K26" s="487"/>
      <c r="L26" s="487"/>
      <c r="M26" s="490"/>
      <c r="N26" s="487"/>
      <c r="O26" s="475"/>
      <c r="P26" s="475"/>
      <c r="Q26" s="475"/>
      <c r="R26" s="475"/>
      <c r="S26" s="475"/>
      <c r="T26" s="475"/>
      <c r="U26" s="475"/>
    </row>
    <row r="27" spans="1:177">
      <c r="A27" s="493"/>
      <c r="B27" s="478"/>
      <c r="C27" s="478"/>
      <c r="D27" s="478"/>
      <c r="E27" s="481"/>
      <c r="F27" s="481"/>
      <c r="G27" s="481"/>
      <c r="H27" s="496"/>
      <c r="I27" s="499"/>
      <c r="J27" s="484"/>
      <c r="K27" s="487"/>
      <c r="L27" s="487"/>
      <c r="M27" s="490"/>
      <c r="N27" s="487"/>
      <c r="O27" s="475"/>
      <c r="P27" s="475"/>
      <c r="Q27" s="475"/>
      <c r="R27" s="475"/>
      <c r="S27" s="475"/>
      <c r="T27" s="475"/>
      <c r="U27" s="475"/>
    </row>
    <row r="28" spans="1:177">
      <c r="A28" s="493"/>
      <c r="B28" s="478"/>
      <c r="C28" s="478"/>
      <c r="D28" s="478"/>
      <c r="E28" s="481"/>
      <c r="F28" s="481"/>
      <c r="G28" s="481"/>
      <c r="H28" s="496"/>
      <c r="I28" s="499"/>
      <c r="J28" s="484"/>
      <c r="K28" s="487"/>
      <c r="L28" s="487"/>
      <c r="M28" s="490"/>
      <c r="N28" s="487"/>
      <c r="O28" s="475"/>
      <c r="P28" s="475"/>
      <c r="Q28" s="475"/>
      <c r="R28" s="475"/>
      <c r="S28" s="475"/>
      <c r="T28" s="475"/>
      <c r="U28" s="475"/>
    </row>
    <row r="29" spans="1:177" ht="254.25" customHeight="1" thickBot="1">
      <c r="A29" s="494"/>
      <c r="B29" s="479"/>
      <c r="C29" s="479"/>
      <c r="D29" s="479"/>
      <c r="E29" s="482"/>
      <c r="F29" s="482"/>
      <c r="G29" s="482"/>
      <c r="H29" s="497"/>
      <c r="I29" s="500"/>
      <c r="J29" s="485"/>
      <c r="K29" s="488"/>
      <c r="L29" s="488"/>
      <c r="M29" s="491"/>
      <c r="N29" s="488"/>
      <c r="O29" s="476"/>
      <c r="P29" s="476"/>
      <c r="Q29" s="476"/>
      <c r="R29" s="476"/>
      <c r="S29" s="476"/>
      <c r="T29" s="476"/>
      <c r="U29" s="476"/>
    </row>
    <row r="30" spans="1:177" ht="15" customHeight="1">
      <c r="A30" s="492">
        <f>'Mapa Final'!A30</f>
        <v>5</v>
      </c>
      <c r="B30" s="477" t="str">
        <f>'Mapa Final'!B30</f>
        <v>USO INCORRECTO DE LAS TICS Y DIFICULTADES DERIVADAS DEL TRABAJO EN CASA</v>
      </c>
      <c r="C30" s="477" t="str">
        <f>'Mapa Final'!C30</f>
        <v>Afectación en la Prestación del Servicio de Justicia</v>
      </c>
      <c r="D30" s="477" t="str">
        <f>'Mapa Final'!D30</f>
        <v>1. Uso incorrecto de las herramientas tecnologicas por parte de los servidores judiciales y los usuarios.
2. Falta de conectividad para la realización y/o participación en las audiencias virtuales.</v>
      </c>
      <c r="E30" s="480" t="str">
        <f>'Mapa Final'!E30</f>
        <v xml:space="preserve">Falta de capacitaciones en TICs y/o falta de medios tecnológicos para llevar acabo las audiencias virtuales. </v>
      </c>
      <c r="F30" s="480" t="str">
        <f>'Mapa Final'!F30</f>
        <v>Posibilidad de afectación en la prestación de servicios judiciales debido a la falta de capacitaciones en TICs y/o falta de medios tecnológicos para llevar a cabo las audiencias virtuales.</v>
      </c>
      <c r="G30" s="480" t="str">
        <f>'Mapa Final'!G30</f>
        <v>Usuarios, productos y prácticas organizacionales</v>
      </c>
      <c r="H30" s="495" t="str">
        <f>'Mapa Final'!I30</f>
        <v>Muy Alta</v>
      </c>
      <c r="I30" s="498" t="str">
        <f>'Mapa Final'!L30</f>
        <v>Mayor</v>
      </c>
      <c r="J30" s="483" t="str">
        <f>'Mapa Final'!N30</f>
        <v xml:space="preserve">Alto </v>
      </c>
      <c r="K30" s="486" t="str">
        <f>'Mapa Final'!AA30</f>
        <v>Media</v>
      </c>
      <c r="L30" s="486" t="str">
        <f>'Mapa Final'!AE30</f>
        <v>Mayor</v>
      </c>
      <c r="M30" s="489" t="str">
        <f>'Mapa Final'!AG30</f>
        <v xml:space="preserve">Alto </v>
      </c>
      <c r="N30" s="486" t="str">
        <f>'Mapa Final'!AH30</f>
        <v>Aceptar</v>
      </c>
      <c r="O30" s="474"/>
      <c r="P30" s="474"/>
      <c r="Q30" s="474"/>
      <c r="R30" s="474"/>
      <c r="S30" s="474"/>
      <c r="T30" s="474"/>
      <c r="U30" s="474"/>
    </row>
    <row r="31" spans="1:177">
      <c r="A31" s="493"/>
      <c r="B31" s="478"/>
      <c r="C31" s="478"/>
      <c r="D31" s="478"/>
      <c r="E31" s="481"/>
      <c r="F31" s="481"/>
      <c r="G31" s="481"/>
      <c r="H31" s="496"/>
      <c r="I31" s="499"/>
      <c r="J31" s="484"/>
      <c r="K31" s="487"/>
      <c r="L31" s="487"/>
      <c r="M31" s="490"/>
      <c r="N31" s="487"/>
      <c r="O31" s="475"/>
      <c r="P31" s="475"/>
      <c r="Q31" s="475"/>
      <c r="R31" s="475"/>
      <c r="S31" s="475"/>
      <c r="T31" s="475"/>
      <c r="U31" s="475"/>
    </row>
    <row r="32" spans="1:177">
      <c r="A32" s="493"/>
      <c r="B32" s="478"/>
      <c r="C32" s="478"/>
      <c r="D32" s="478"/>
      <c r="E32" s="481"/>
      <c r="F32" s="481"/>
      <c r="G32" s="481"/>
      <c r="H32" s="496"/>
      <c r="I32" s="499"/>
      <c r="J32" s="484"/>
      <c r="K32" s="487"/>
      <c r="L32" s="487"/>
      <c r="M32" s="490"/>
      <c r="N32" s="487"/>
      <c r="O32" s="475"/>
      <c r="P32" s="475"/>
      <c r="Q32" s="475"/>
      <c r="R32" s="475"/>
      <c r="S32" s="475"/>
      <c r="T32" s="475"/>
      <c r="U32" s="475"/>
    </row>
    <row r="33" spans="1:21">
      <c r="A33" s="493"/>
      <c r="B33" s="478"/>
      <c r="C33" s="478"/>
      <c r="D33" s="478"/>
      <c r="E33" s="481"/>
      <c r="F33" s="481"/>
      <c r="G33" s="481"/>
      <c r="H33" s="496"/>
      <c r="I33" s="499"/>
      <c r="J33" s="484"/>
      <c r="K33" s="487"/>
      <c r="L33" s="487"/>
      <c r="M33" s="490"/>
      <c r="N33" s="487"/>
      <c r="O33" s="475"/>
      <c r="P33" s="475"/>
      <c r="Q33" s="475"/>
      <c r="R33" s="475"/>
      <c r="S33" s="475"/>
      <c r="T33" s="475"/>
      <c r="U33" s="475"/>
    </row>
    <row r="34" spans="1:21" ht="230.25" customHeight="1" thickBot="1">
      <c r="A34" s="494"/>
      <c r="B34" s="479"/>
      <c r="C34" s="479"/>
      <c r="D34" s="479"/>
      <c r="E34" s="482"/>
      <c r="F34" s="482"/>
      <c r="G34" s="482"/>
      <c r="H34" s="497"/>
      <c r="I34" s="500"/>
      <c r="J34" s="485"/>
      <c r="K34" s="488"/>
      <c r="L34" s="488"/>
      <c r="M34" s="491"/>
      <c r="N34" s="488"/>
      <c r="O34" s="476"/>
      <c r="P34" s="476"/>
      <c r="Q34" s="476"/>
      <c r="R34" s="476"/>
      <c r="S34" s="476"/>
      <c r="T34" s="476"/>
      <c r="U34" s="476"/>
    </row>
    <row r="35" spans="1:21" ht="15" customHeight="1">
      <c r="A35" s="492">
        <f>'Mapa Final'!A35</f>
        <v>6</v>
      </c>
      <c r="B35" s="477" t="str">
        <f>'Mapa Final'!B35</f>
        <v>DECISIÓN JUDICIAL PROFERIDA CON FUNDAMENTO EN NORMAS DEROGADAS Y/O MODIFICADAS.</v>
      </c>
      <c r="C35" s="477" t="str">
        <f>'Mapa Final'!C35</f>
        <v>Vulneración de los derechos fundamentales de los ciudadanos</v>
      </c>
      <c r="D35" s="477" t="str">
        <f>'Mapa Final'!D35</f>
        <v>Proferir una decision judicial no ajustada a cambios normativos, lo cual genera nulidades, y por ende, demoras en el proceso.</v>
      </c>
      <c r="E35" s="480" t="str">
        <f>'Mapa Final'!E35</f>
        <v>Falta de actualización de las normas que regulan el proceso judicial.</v>
      </c>
      <c r="F35" s="480" t="str">
        <f>'Mapa Final'!F35</f>
        <v>Posibilidad de Vulneración de los derechos fundamentales de los ciudadanos debido a la falta de actualización de las normas que regulan el proceso judicial.</v>
      </c>
      <c r="G35" s="480" t="str">
        <f>'Mapa Final'!G35</f>
        <v>Usuarios, productos y prácticas organizacionales</v>
      </c>
      <c r="H35" s="495" t="str">
        <f>'Mapa Final'!I35</f>
        <v>Muy Alta</v>
      </c>
      <c r="I35" s="498" t="str">
        <f>'Mapa Final'!L35</f>
        <v>Mayor</v>
      </c>
      <c r="J35" s="483" t="str">
        <f>'Mapa Final'!N35</f>
        <v xml:space="preserve">Alto </v>
      </c>
      <c r="K35" s="486" t="str">
        <f>'Mapa Final'!AA35</f>
        <v>Media</v>
      </c>
      <c r="L35" s="486" t="str">
        <f>'Mapa Final'!AE35</f>
        <v>Mayor</v>
      </c>
      <c r="M35" s="489" t="str">
        <f>'Mapa Final'!AG35</f>
        <v xml:space="preserve">Alto </v>
      </c>
      <c r="N35" s="486" t="str">
        <f>'Mapa Final'!AH35</f>
        <v>Aceptar</v>
      </c>
      <c r="O35" s="474"/>
      <c r="P35" s="474"/>
      <c r="Q35" s="474"/>
      <c r="R35" s="474"/>
      <c r="S35" s="474"/>
      <c r="T35" s="474"/>
      <c r="U35" s="474"/>
    </row>
    <row r="36" spans="1:21">
      <c r="A36" s="493"/>
      <c r="B36" s="478"/>
      <c r="C36" s="478"/>
      <c r="D36" s="478"/>
      <c r="E36" s="481"/>
      <c r="F36" s="481"/>
      <c r="G36" s="481"/>
      <c r="H36" s="496"/>
      <c r="I36" s="499"/>
      <c r="J36" s="484"/>
      <c r="K36" s="487"/>
      <c r="L36" s="487"/>
      <c r="M36" s="490"/>
      <c r="N36" s="487"/>
      <c r="O36" s="475"/>
      <c r="P36" s="475"/>
      <c r="Q36" s="475"/>
      <c r="R36" s="475"/>
      <c r="S36" s="475"/>
      <c r="T36" s="475"/>
      <c r="U36" s="475"/>
    </row>
    <row r="37" spans="1:21">
      <c r="A37" s="493"/>
      <c r="B37" s="478"/>
      <c r="C37" s="478"/>
      <c r="D37" s="478"/>
      <c r="E37" s="481"/>
      <c r="F37" s="481"/>
      <c r="G37" s="481"/>
      <c r="H37" s="496"/>
      <c r="I37" s="499"/>
      <c r="J37" s="484"/>
      <c r="K37" s="487"/>
      <c r="L37" s="487"/>
      <c r="M37" s="490"/>
      <c r="N37" s="487"/>
      <c r="O37" s="475"/>
      <c r="P37" s="475"/>
      <c r="Q37" s="475"/>
      <c r="R37" s="475"/>
      <c r="S37" s="475"/>
      <c r="T37" s="475"/>
      <c r="U37" s="475"/>
    </row>
    <row r="38" spans="1:21">
      <c r="A38" s="493"/>
      <c r="B38" s="478"/>
      <c r="C38" s="478"/>
      <c r="D38" s="478"/>
      <c r="E38" s="481"/>
      <c r="F38" s="481"/>
      <c r="G38" s="481"/>
      <c r="H38" s="496"/>
      <c r="I38" s="499"/>
      <c r="J38" s="484"/>
      <c r="K38" s="487"/>
      <c r="L38" s="487"/>
      <c r="M38" s="490"/>
      <c r="N38" s="487"/>
      <c r="O38" s="475"/>
      <c r="P38" s="475"/>
      <c r="Q38" s="475"/>
      <c r="R38" s="475"/>
      <c r="S38" s="475"/>
      <c r="T38" s="475"/>
      <c r="U38" s="475"/>
    </row>
    <row r="39" spans="1:21" ht="234.75" customHeight="1" thickBot="1">
      <c r="A39" s="494"/>
      <c r="B39" s="479"/>
      <c r="C39" s="479"/>
      <c r="D39" s="479"/>
      <c r="E39" s="482"/>
      <c r="F39" s="482"/>
      <c r="G39" s="482"/>
      <c r="H39" s="497"/>
      <c r="I39" s="500"/>
      <c r="J39" s="485"/>
      <c r="K39" s="488"/>
      <c r="L39" s="488"/>
      <c r="M39" s="491"/>
      <c r="N39" s="488"/>
      <c r="O39" s="476"/>
      <c r="P39" s="476"/>
      <c r="Q39" s="476"/>
      <c r="R39" s="476"/>
      <c r="S39" s="476"/>
      <c r="T39" s="476"/>
      <c r="U39" s="476"/>
    </row>
    <row r="40" spans="1:21">
      <c r="A40" s="492">
        <f>'Mapa Final'!A40</f>
        <v>7</v>
      </c>
      <c r="B40" s="477" t="str">
        <f>'Mapa Final'!B40</f>
        <v>FALLAS DE SEGURIDAD EN EL MANEJO DE LA INFORMACIÓN</v>
      </c>
      <c r="C40" s="477" t="str">
        <f>'Mapa Final'!C40</f>
        <v>Afectación en la Prestación del Servicio de Justicia</v>
      </c>
      <c r="D40" s="477" t="str">
        <f>'Mapa Final'!D40</f>
        <v xml:space="preserve">Ciberataque o ataque informático orientado a obtener acceso no autorizado y/o a usar de forma indebida la información.              </v>
      </c>
      <c r="E40" s="480" t="str">
        <f>'Mapa Final'!E40</f>
        <v>Fallas de seguridad de tipo informática</v>
      </c>
      <c r="F40" s="480" t="str">
        <f>'Mapa Final'!F40</f>
        <v>Posibilidad de… debido a</v>
      </c>
      <c r="G40" s="480" t="str">
        <f>'Mapa Final'!G40</f>
        <v>Fallas Tecnológicas</v>
      </c>
      <c r="H40" s="495" t="str">
        <f>'Mapa Final'!I40</f>
        <v>Muy Baja</v>
      </c>
      <c r="I40" s="498" t="str">
        <f>'Mapa Final'!L40</f>
        <v>Mayor</v>
      </c>
      <c r="J40" s="483" t="str">
        <f>'Mapa Final'!N40</f>
        <v xml:space="preserve">Alto </v>
      </c>
      <c r="K40" s="486" t="str">
        <f>'Mapa Final'!AA40</f>
        <v>Muy Baja</v>
      </c>
      <c r="L40" s="486" t="str">
        <f>'Mapa Final'!AE40</f>
        <v>Mayor</v>
      </c>
      <c r="M40" s="489" t="str">
        <f>'Mapa Final'!AG40</f>
        <v xml:space="preserve">Alto </v>
      </c>
      <c r="N40" s="486" t="str">
        <f>'Mapa Final'!AH40</f>
        <v>Aceptar</v>
      </c>
      <c r="O40" s="474"/>
      <c r="P40" s="474"/>
      <c r="Q40" s="474"/>
      <c r="R40" s="474"/>
      <c r="S40" s="474"/>
      <c r="T40" s="474"/>
      <c r="U40" s="474"/>
    </row>
    <row r="41" spans="1:21">
      <c r="A41" s="493"/>
      <c r="B41" s="478"/>
      <c r="C41" s="478"/>
      <c r="D41" s="478"/>
      <c r="E41" s="481"/>
      <c r="F41" s="481"/>
      <c r="G41" s="481"/>
      <c r="H41" s="496"/>
      <c r="I41" s="499"/>
      <c r="J41" s="484"/>
      <c r="K41" s="487"/>
      <c r="L41" s="487"/>
      <c r="M41" s="490"/>
      <c r="N41" s="487"/>
      <c r="O41" s="475"/>
      <c r="P41" s="475"/>
      <c r="Q41" s="475"/>
      <c r="R41" s="475"/>
      <c r="S41" s="475"/>
      <c r="T41" s="475"/>
      <c r="U41" s="475"/>
    </row>
    <row r="42" spans="1:21">
      <c r="A42" s="493"/>
      <c r="B42" s="478"/>
      <c r="C42" s="478"/>
      <c r="D42" s="478"/>
      <c r="E42" s="481"/>
      <c r="F42" s="481"/>
      <c r="G42" s="481"/>
      <c r="H42" s="496"/>
      <c r="I42" s="499"/>
      <c r="J42" s="484"/>
      <c r="K42" s="487"/>
      <c r="L42" s="487"/>
      <c r="M42" s="490"/>
      <c r="N42" s="487"/>
      <c r="O42" s="475"/>
      <c r="P42" s="475"/>
      <c r="Q42" s="475"/>
      <c r="R42" s="475"/>
      <c r="S42" s="475"/>
      <c r="T42" s="475"/>
      <c r="U42" s="475"/>
    </row>
    <row r="43" spans="1:21">
      <c r="A43" s="493"/>
      <c r="B43" s="478"/>
      <c r="C43" s="478"/>
      <c r="D43" s="478"/>
      <c r="E43" s="481"/>
      <c r="F43" s="481"/>
      <c r="G43" s="481"/>
      <c r="H43" s="496"/>
      <c r="I43" s="499"/>
      <c r="J43" s="484"/>
      <c r="K43" s="487"/>
      <c r="L43" s="487"/>
      <c r="M43" s="490"/>
      <c r="N43" s="487"/>
      <c r="O43" s="475"/>
      <c r="P43" s="475"/>
      <c r="Q43" s="475"/>
      <c r="R43" s="475"/>
      <c r="S43" s="475"/>
      <c r="T43" s="475"/>
      <c r="U43" s="475"/>
    </row>
    <row r="44" spans="1:21" ht="194.25" customHeight="1" thickBot="1">
      <c r="A44" s="494"/>
      <c r="B44" s="479"/>
      <c r="C44" s="479"/>
      <c r="D44" s="479"/>
      <c r="E44" s="482"/>
      <c r="F44" s="482"/>
      <c r="G44" s="482"/>
      <c r="H44" s="497"/>
      <c r="I44" s="500"/>
      <c r="J44" s="485"/>
      <c r="K44" s="488"/>
      <c r="L44" s="488"/>
      <c r="M44" s="491"/>
      <c r="N44" s="488"/>
      <c r="O44" s="476"/>
      <c r="P44" s="476"/>
      <c r="Q44" s="476"/>
      <c r="R44" s="476"/>
      <c r="S44" s="476"/>
      <c r="T44" s="476"/>
      <c r="U44" s="476"/>
    </row>
    <row r="45" spans="1:21">
      <c r="A45" s="492">
        <f>'Mapa Final'!A45</f>
        <v>8</v>
      </c>
      <c r="B45" s="477" t="str">
        <f>'Mapa Final'!B45</f>
        <v>CORRUPCIÓN</v>
      </c>
      <c r="C45" s="477" t="str">
        <f>'Mapa Final'!C45</f>
        <v>Reputacional (Corrupción)</v>
      </c>
      <c r="D45" s="477" t="str">
        <f>'Mapa Final'!D45</f>
        <v>1.Insuficientes programas de capacitación para la toma de conciencia debido al desconocimiento de la ley antisoborno (ISO 37001:2016)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v>
      </c>
      <c r="E45" s="480" t="str">
        <f>'Mapa Final'!E45</f>
        <v xml:space="preserve">Carencia en transparencia, etica y valores . </v>
      </c>
      <c r="F45" s="480" t="str">
        <f>'Mapa Final'!F45</f>
        <v xml:space="preserve">Posibilidad de actos indebidos de  los servidores judiciales debido a  la carencia en transparencia, etica y valores </v>
      </c>
      <c r="G45" s="480" t="str">
        <f>'Mapa Final'!G45</f>
        <v>Fraude Interno</v>
      </c>
      <c r="H45" s="495" t="str">
        <f>'Mapa Final'!I45</f>
        <v>Baja</v>
      </c>
      <c r="I45" s="498" t="str">
        <f>'Mapa Final'!L45</f>
        <v>Mayor</v>
      </c>
      <c r="J45" s="483" t="str">
        <f>'Mapa Final'!N45</f>
        <v xml:space="preserve">Alto </v>
      </c>
      <c r="K45" s="486" t="str">
        <f>'Mapa Final'!AA45</f>
        <v>Baja</v>
      </c>
      <c r="L45" s="486" t="str">
        <f>'Mapa Final'!AE45</f>
        <v>Mayor</v>
      </c>
      <c r="M45" s="489" t="str">
        <f>'Mapa Final'!AG45</f>
        <v xml:space="preserve">Alto </v>
      </c>
      <c r="N45" s="486" t="str">
        <f>'Mapa Final'!AH45</f>
        <v>Reducir(mitigar)</v>
      </c>
      <c r="O45" s="474"/>
      <c r="P45" s="474"/>
      <c r="Q45" s="474"/>
      <c r="R45" s="474"/>
      <c r="S45" s="474"/>
      <c r="T45" s="474"/>
      <c r="U45" s="474"/>
    </row>
    <row r="46" spans="1:21">
      <c r="A46" s="493"/>
      <c r="B46" s="478"/>
      <c r="C46" s="478"/>
      <c r="D46" s="478"/>
      <c r="E46" s="481"/>
      <c r="F46" s="481"/>
      <c r="G46" s="481"/>
      <c r="H46" s="496"/>
      <c r="I46" s="499"/>
      <c r="J46" s="484"/>
      <c r="K46" s="487"/>
      <c r="L46" s="487"/>
      <c r="M46" s="490"/>
      <c r="N46" s="487"/>
      <c r="O46" s="475"/>
      <c r="P46" s="475"/>
      <c r="Q46" s="475"/>
      <c r="R46" s="475"/>
      <c r="S46" s="475"/>
      <c r="T46" s="475"/>
      <c r="U46" s="475"/>
    </row>
    <row r="47" spans="1:21">
      <c r="A47" s="493"/>
      <c r="B47" s="478"/>
      <c r="C47" s="478"/>
      <c r="D47" s="478"/>
      <c r="E47" s="481"/>
      <c r="F47" s="481"/>
      <c r="G47" s="481"/>
      <c r="H47" s="496"/>
      <c r="I47" s="499"/>
      <c r="J47" s="484"/>
      <c r="K47" s="487"/>
      <c r="L47" s="487"/>
      <c r="M47" s="490"/>
      <c r="N47" s="487"/>
      <c r="O47" s="475"/>
      <c r="P47" s="475"/>
      <c r="Q47" s="475"/>
      <c r="R47" s="475"/>
      <c r="S47" s="475"/>
      <c r="T47" s="475"/>
      <c r="U47" s="475"/>
    </row>
    <row r="48" spans="1:21">
      <c r="A48" s="493"/>
      <c r="B48" s="478"/>
      <c r="C48" s="478"/>
      <c r="D48" s="478"/>
      <c r="E48" s="481"/>
      <c r="F48" s="481"/>
      <c r="G48" s="481"/>
      <c r="H48" s="496"/>
      <c r="I48" s="499"/>
      <c r="J48" s="484"/>
      <c r="K48" s="487"/>
      <c r="L48" s="487"/>
      <c r="M48" s="490"/>
      <c r="N48" s="487"/>
      <c r="O48" s="475"/>
      <c r="P48" s="475"/>
      <c r="Q48" s="475"/>
      <c r="R48" s="475"/>
      <c r="S48" s="475"/>
      <c r="T48" s="475"/>
      <c r="U48" s="475"/>
    </row>
    <row r="49" spans="1:21" ht="188.25" customHeight="1" thickBot="1">
      <c r="A49" s="494"/>
      <c r="B49" s="479"/>
      <c r="C49" s="479"/>
      <c r="D49" s="479"/>
      <c r="E49" s="482"/>
      <c r="F49" s="482"/>
      <c r="G49" s="482"/>
      <c r="H49" s="497"/>
      <c r="I49" s="500"/>
      <c r="J49" s="485"/>
      <c r="K49" s="488"/>
      <c r="L49" s="488"/>
      <c r="M49" s="491"/>
      <c r="N49" s="488"/>
      <c r="O49" s="476"/>
      <c r="P49" s="476"/>
      <c r="Q49" s="476"/>
      <c r="R49" s="476"/>
      <c r="S49" s="476"/>
      <c r="T49" s="476"/>
      <c r="U49" s="476"/>
    </row>
    <row r="50" spans="1:21">
      <c r="A50" s="492">
        <f>'Mapa Final'!A50</f>
        <v>9</v>
      </c>
      <c r="B50" s="477" t="str">
        <f>'Mapa Final'!B50</f>
        <v>Interrupción o demora en el Servicio Público de Administrar  Justicia</v>
      </c>
      <c r="C50" s="477" t="str">
        <f>'Mapa Final'!C50</f>
        <v>Afectación en la Prestación del Servicio de Justicia</v>
      </c>
      <c r="D50" s="477" t="str">
        <f>'Mapa Final'!D50</f>
        <v>1. Paro por sindicato
2. Huelgas, protestas ciudadana
3. Disturbios o hechos violentos
4.Pandemia
5.Emergencias Ambientales</v>
      </c>
      <c r="E50" s="480" t="str">
        <f>'Mapa Final'!E50</f>
        <v>Suceso de fuerza mayor que imposibilitan la gestión judicial</v>
      </c>
      <c r="F50" s="480" t="str">
        <f>'Mapa Final'!F50</f>
        <v>Posibilidad de  afectación en la Prestación del Servicio de Justicia debido a un suceso de fuerza mayor que imposibilita la gestión judicial</v>
      </c>
      <c r="G50" s="480" t="str">
        <f>'Mapa Final'!G50</f>
        <v>Usuarios, productos y prácticas organizacionales</v>
      </c>
      <c r="H50" s="495" t="str">
        <f>'Mapa Final'!I50</f>
        <v>Baja</v>
      </c>
      <c r="I50" s="498" t="str">
        <f>'Mapa Final'!L50</f>
        <v>Moderado</v>
      </c>
      <c r="J50" s="483" t="str">
        <f>'Mapa Final'!N50</f>
        <v>Moderado</v>
      </c>
      <c r="K50" s="486" t="str">
        <f>'Mapa Final'!AA50</f>
        <v>Baja</v>
      </c>
      <c r="L50" s="486" t="str">
        <f>'Mapa Final'!AE50</f>
        <v>Moderado</v>
      </c>
      <c r="M50" s="489" t="str">
        <f>'Mapa Final'!AG50</f>
        <v>Moderado</v>
      </c>
      <c r="N50" s="486" t="str">
        <f>'Mapa Final'!AH50</f>
        <v>Reducir(mitigar)</v>
      </c>
      <c r="O50" s="474"/>
      <c r="P50" s="474"/>
      <c r="Q50" s="474"/>
      <c r="R50" s="474"/>
      <c r="S50" s="474"/>
      <c r="T50" s="474"/>
      <c r="U50" s="474"/>
    </row>
    <row r="51" spans="1:21">
      <c r="A51" s="493"/>
      <c r="B51" s="478"/>
      <c r="C51" s="478"/>
      <c r="D51" s="478"/>
      <c r="E51" s="481"/>
      <c r="F51" s="481"/>
      <c r="G51" s="481"/>
      <c r="H51" s="496"/>
      <c r="I51" s="499"/>
      <c r="J51" s="484"/>
      <c r="K51" s="487"/>
      <c r="L51" s="487"/>
      <c r="M51" s="490"/>
      <c r="N51" s="487"/>
      <c r="O51" s="475"/>
      <c r="P51" s="475"/>
      <c r="Q51" s="475"/>
      <c r="R51" s="475"/>
      <c r="S51" s="475"/>
      <c r="T51" s="475"/>
      <c r="U51" s="475"/>
    </row>
    <row r="52" spans="1:21">
      <c r="A52" s="493"/>
      <c r="B52" s="478"/>
      <c r="C52" s="478"/>
      <c r="D52" s="478"/>
      <c r="E52" s="481"/>
      <c r="F52" s="481"/>
      <c r="G52" s="481"/>
      <c r="H52" s="496"/>
      <c r="I52" s="499"/>
      <c r="J52" s="484"/>
      <c r="K52" s="487"/>
      <c r="L52" s="487"/>
      <c r="M52" s="490"/>
      <c r="N52" s="487"/>
      <c r="O52" s="475"/>
      <c r="P52" s="475"/>
      <c r="Q52" s="475"/>
      <c r="R52" s="475"/>
      <c r="S52" s="475"/>
      <c r="T52" s="475"/>
      <c r="U52" s="475"/>
    </row>
    <row r="53" spans="1:21">
      <c r="A53" s="493"/>
      <c r="B53" s="478"/>
      <c r="C53" s="478"/>
      <c r="D53" s="478"/>
      <c r="E53" s="481"/>
      <c r="F53" s="481"/>
      <c r="G53" s="481"/>
      <c r="H53" s="496"/>
      <c r="I53" s="499"/>
      <c r="J53" s="484"/>
      <c r="K53" s="487"/>
      <c r="L53" s="487"/>
      <c r="M53" s="490"/>
      <c r="N53" s="487"/>
      <c r="O53" s="475"/>
      <c r="P53" s="475"/>
      <c r="Q53" s="475"/>
      <c r="R53" s="475"/>
      <c r="S53" s="475"/>
      <c r="T53" s="475"/>
      <c r="U53" s="475"/>
    </row>
    <row r="54" spans="1:21" ht="56.25" customHeight="1" thickBot="1">
      <c r="A54" s="494"/>
      <c r="B54" s="479"/>
      <c r="C54" s="479"/>
      <c r="D54" s="479"/>
      <c r="E54" s="482"/>
      <c r="F54" s="482"/>
      <c r="G54" s="482"/>
      <c r="H54" s="497"/>
      <c r="I54" s="500"/>
      <c r="J54" s="485"/>
      <c r="K54" s="488"/>
      <c r="L54" s="488"/>
      <c r="M54" s="491"/>
      <c r="N54" s="488"/>
      <c r="O54" s="476"/>
      <c r="P54" s="476"/>
      <c r="Q54" s="476"/>
      <c r="R54" s="476"/>
      <c r="S54" s="476"/>
      <c r="T54" s="476"/>
      <c r="U54" s="476"/>
    </row>
    <row r="55" spans="1:21">
      <c r="A55" s="492">
        <f>'Mapa Final'!A55</f>
        <v>10</v>
      </c>
      <c r="B55" s="477" t="str">
        <f>'Mapa Final'!B55</f>
        <v>Inaplicabilidad de la normavidad ambiental vigente</v>
      </c>
      <c r="C55" s="477" t="str">
        <f>'Mapa Final'!C55</f>
        <v>Afectación Ambiental</v>
      </c>
      <c r="D55" s="477" t="str">
        <f>'Mapa Final'!D55</f>
        <v>1. Falta de socialización del Acuerdo PSAA14-10160. 
2.Baja participación de los funcionarios y servidores judiciales en las actividades de formación en el Sistema de Gestión Ambiental
3.Uso de correos no institucionales, que no permiten la llegada de campañas enviadas por correos masivos
4.  Poco compromiso en la aplicabilidad y formación de la cultura ambiental
5. Carencia del liderazgo en el Sistema de Gestión Ambiental</v>
      </c>
      <c r="E55" s="480" t="str">
        <f>'Mapa Final'!E55</f>
        <v>Desconocimiento de los lineamientos ambientales y normatividad vigente ambiental</v>
      </c>
      <c r="F55" s="480" t="str">
        <f>'Mapa Final'!F55</f>
        <v>Posibilidad de afectación ambiental debido al desconocimiento de las lineamientos ambientales y normatividad vigente ambiental</v>
      </c>
      <c r="G55" s="480" t="str">
        <f>'Mapa Final'!G55</f>
        <v>Eventos Ambientales Internos</v>
      </c>
      <c r="H55" s="495" t="str">
        <f>'Mapa Final'!I55</f>
        <v>Baja</v>
      </c>
      <c r="I55" s="498" t="str">
        <f>'Mapa Final'!L55</f>
        <v>Moderado</v>
      </c>
      <c r="J55" s="483" t="str">
        <f>'Mapa Final'!N55</f>
        <v>Moderado</v>
      </c>
      <c r="K55" s="486" t="str">
        <f>'Mapa Final'!AA55</f>
        <v>Baja</v>
      </c>
      <c r="L55" s="486" t="str">
        <f>'Mapa Final'!AE55</f>
        <v>Moderado</v>
      </c>
      <c r="M55" s="489" t="str">
        <f>'Mapa Final'!AG55</f>
        <v>Moderado</v>
      </c>
      <c r="N55" s="486" t="str">
        <f>'Mapa Final'!AH55</f>
        <v>Reducir(mitigar)</v>
      </c>
      <c r="O55" s="474"/>
      <c r="P55" s="474"/>
      <c r="Q55" s="474"/>
      <c r="R55" s="474"/>
      <c r="S55" s="474"/>
      <c r="T55" s="474"/>
      <c r="U55" s="474"/>
    </row>
    <row r="56" spans="1:21">
      <c r="A56" s="493"/>
      <c r="B56" s="478"/>
      <c r="C56" s="478"/>
      <c r="D56" s="478"/>
      <c r="E56" s="481"/>
      <c r="F56" s="481"/>
      <c r="G56" s="481"/>
      <c r="H56" s="496"/>
      <c r="I56" s="499"/>
      <c r="J56" s="484"/>
      <c r="K56" s="487"/>
      <c r="L56" s="487"/>
      <c r="M56" s="490"/>
      <c r="N56" s="487"/>
      <c r="O56" s="475"/>
      <c r="P56" s="475"/>
      <c r="Q56" s="475"/>
      <c r="R56" s="475"/>
      <c r="S56" s="475"/>
      <c r="T56" s="475"/>
      <c r="U56" s="475"/>
    </row>
    <row r="57" spans="1:21">
      <c r="A57" s="493"/>
      <c r="B57" s="478"/>
      <c r="C57" s="478"/>
      <c r="D57" s="478"/>
      <c r="E57" s="481"/>
      <c r="F57" s="481"/>
      <c r="G57" s="481"/>
      <c r="H57" s="496"/>
      <c r="I57" s="499"/>
      <c r="J57" s="484"/>
      <c r="K57" s="487"/>
      <c r="L57" s="487"/>
      <c r="M57" s="490"/>
      <c r="N57" s="487"/>
      <c r="O57" s="475"/>
      <c r="P57" s="475"/>
      <c r="Q57" s="475"/>
      <c r="R57" s="475"/>
      <c r="S57" s="475"/>
      <c r="T57" s="475"/>
      <c r="U57" s="475"/>
    </row>
    <row r="58" spans="1:21">
      <c r="A58" s="493"/>
      <c r="B58" s="478"/>
      <c r="C58" s="478"/>
      <c r="D58" s="478"/>
      <c r="E58" s="481"/>
      <c r="F58" s="481"/>
      <c r="G58" s="481"/>
      <c r="H58" s="496"/>
      <c r="I58" s="499"/>
      <c r="J58" s="484"/>
      <c r="K58" s="487"/>
      <c r="L58" s="487"/>
      <c r="M58" s="490"/>
      <c r="N58" s="487"/>
      <c r="O58" s="475"/>
      <c r="P58" s="475"/>
      <c r="Q58" s="475"/>
      <c r="R58" s="475"/>
      <c r="S58" s="475"/>
      <c r="T58" s="475"/>
      <c r="U58" s="475"/>
    </row>
    <row r="59" spans="1:21" ht="159.75" customHeight="1" thickBot="1">
      <c r="A59" s="494"/>
      <c r="B59" s="479"/>
      <c r="C59" s="479"/>
      <c r="D59" s="479"/>
      <c r="E59" s="482"/>
      <c r="F59" s="482"/>
      <c r="G59" s="482"/>
      <c r="H59" s="497"/>
      <c r="I59" s="500"/>
      <c r="J59" s="485"/>
      <c r="K59" s="488"/>
      <c r="L59" s="488"/>
      <c r="M59" s="491"/>
      <c r="N59" s="488"/>
      <c r="O59" s="476"/>
      <c r="P59" s="476"/>
      <c r="Q59" s="476"/>
      <c r="R59" s="476"/>
      <c r="S59" s="476"/>
      <c r="T59" s="476"/>
      <c r="U59" s="476"/>
    </row>
  </sheetData>
  <mergeCells count="229">
    <mergeCell ref="S1:U3"/>
    <mergeCell ref="A4:C4"/>
    <mergeCell ref="D4:N4"/>
    <mergeCell ref="O4:Q4"/>
    <mergeCell ref="A5:C5"/>
    <mergeCell ref="D5:N5"/>
    <mergeCell ref="A6:C6"/>
    <mergeCell ref="D6:N6"/>
    <mergeCell ref="A7:F7"/>
    <mergeCell ref="H7:J7"/>
    <mergeCell ref="K7:M7"/>
    <mergeCell ref="N7:N8"/>
    <mergeCell ref="A1:C2"/>
    <mergeCell ref="D1:Q3"/>
    <mergeCell ref="O7:O8"/>
    <mergeCell ref="P7:R7"/>
    <mergeCell ref="S7:T7"/>
    <mergeCell ref="U7:U8"/>
    <mergeCell ref="A9:N9"/>
    <mergeCell ref="A10:A14"/>
    <mergeCell ref="B10:B14"/>
    <mergeCell ref="C10:C14"/>
    <mergeCell ref="D10:D14"/>
    <mergeCell ref="E10:E14"/>
    <mergeCell ref="L15:L19"/>
    <mergeCell ref="R10:R14"/>
    <mergeCell ref="S10:S14"/>
    <mergeCell ref="T10:T14"/>
    <mergeCell ref="U10:U14"/>
    <mergeCell ref="A15:A19"/>
    <mergeCell ref="B15:B19"/>
    <mergeCell ref="C15:C19"/>
    <mergeCell ref="D15:D19"/>
    <mergeCell ref="E15:E19"/>
    <mergeCell ref="F15:F19"/>
    <mergeCell ref="L10:L14"/>
    <mergeCell ref="M10:M14"/>
    <mergeCell ref="N10:N14"/>
    <mergeCell ref="O10:O14"/>
    <mergeCell ref="P10:P14"/>
    <mergeCell ref="Q10:Q14"/>
    <mergeCell ref="F10:F14"/>
    <mergeCell ref="G10:G14"/>
    <mergeCell ref="H10:H14"/>
    <mergeCell ref="I10:I14"/>
    <mergeCell ref="J10:J14"/>
    <mergeCell ref="K10:K14"/>
    <mergeCell ref="K20:K24"/>
    <mergeCell ref="L20:L24"/>
    <mergeCell ref="M20:M24"/>
    <mergeCell ref="S15:S19"/>
    <mergeCell ref="T15:T19"/>
    <mergeCell ref="U15:U19"/>
    <mergeCell ref="A20:A24"/>
    <mergeCell ref="B20:B24"/>
    <mergeCell ref="C20:C24"/>
    <mergeCell ref="D20:D24"/>
    <mergeCell ref="E20:E24"/>
    <mergeCell ref="F20:F24"/>
    <mergeCell ref="G20:G24"/>
    <mergeCell ref="M15:M19"/>
    <mergeCell ref="N15:N19"/>
    <mergeCell ref="O15:O19"/>
    <mergeCell ref="P15:P19"/>
    <mergeCell ref="Q15:Q19"/>
    <mergeCell ref="R15:R19"/>
    <mergeCell ref="G15:G19"/>
    <mergeCell ref="H15:H19"/>
    <mergeCell ref="I15:I19"/>
    <mergeCell ref="J15:J19"/>
    <mergeCell ref="K15:K19"/>
    <mergeCell ref="J25:J29"/>
    <mergeCell ref="K25:K29"/>
    <mergeCell ref="L25:L29"/>
    <mergeCell ref="M25:M29"/>
    <mergeCell ref="N25:N29"/>
    <mergeCell ref="T20:T24"/>
    <mergeCell ref="U20:U24"/>
    <mergeCell ref="A25:A29"/>
    <mergeCell ref="B25:B29"/>
    <mergeCell ref="C25:C29"/>
    <mergeCell ref="D25:D29"/>
    <mergeCell ref="E25:E29"/>
    <mergeCell ref="F25:F29"/>
    <mergeCell ref="G25:G29"/>
    <mergeCell ref="H25:H29"/>
    <mergeCell ref="N20:N24"/>
    <mergeCell ref="O20:O24"/>
    <mergeCell ref="P20:P24"/>
    <mergeCell ref="Q20:Q24"/>
    <mergeCell ref="R20:R24"/>
    <mergeCell ref="S20:S24"/>
    <mergeCell ref="H20:H24"/>
    <mergeCell ref="I20:I24"/>
    <mergeCell ref="J20:J24"/>
    <mergeCell ref="U30:U34"/>
    <mergeCell ref="J30:J34"/>
    <mergeCell ref="K30:K34"/>
    <mergeCell ref="L30:L34"/>
    <mergeCell ref="M30:M34"/>
    <mergeCell ref="N30:N34"/>
    <mergeCell ref="O30:O34"/>
    <mergeCell ref="U25:U29"/>
    <mergeCell ref="A30:A34"/>
    <mergeCell ref="B30:B34"/>
    <mergeCell ref="C30:C34"/>
    <mergeCell ref="D30:D34"/>
    <mergeCell ref="E30:E34"/>
    <mergeCell ref="F30:F34"/>
    <mergeCell ref="G30:G34"/>
    <mergeCell ref="H30:H34"/>
    <mergeCell ref="I30:I34"/>
    <mergeCell ref="O25:O29"/>
    <mergeCell ref="P25:P29"/>
    <mergeCell ref="Q25:Q29"/>
    <mergeCell ref="R25:R29"/>
    <mergeCell ref="S25:S29"/>
    <mergeCell ref="T25:T29"/>
    <mergeCell ref="I25:I29"/>
    <mergeCell ref="C35:C39"/>
    <mergeCell ref="D35:D39"/>
    <mergeCell ref="E35:E39"/>
    <mergeCell ref="F35:F39"/>
    <mergeCell ref="P30:P34"/>
    <mergeCell ref="Q30:Q34"/>
    <mergeCell ref="R30:R34"/>
    <mergeCell ref="S30:S34"/>
    <mergeCell ref="T30:T34"/>
    <mergeCell ref="S35:S39"/>
    <mergeCell ref="T35:T39"/>
    <mergeCell ref="U35:U39"/>
    <mergeCell ref="A40:A44"/>
    <mergeCell ref="B40:B44"/>
    <mergeCell ref="C40:C44"/>
    <mergeCell ref="D40:D44"/>
    <mergeCell ref="E40:E44"/>
    <mergeCell ref="F40:F44"/>
    <mergeCell ref="G40:G44"/>
    <mergeCell ref="M35:M39"/>
    <mergeCell ref="N35:N39"/>
    <mergeCell ref="O35:O39"/>
    <mergeCell ref="P35:P39"/>
    <mergeCell ref="Q35:Q39"/>
    <mergeCell ref="R35:R39"/>
    <mergeCell ref="G35:G39"/>
    <mergeCell ref="H35:H39"/>
    <mergeCell ref="I35:I39"/>
    <mergeCell ref="J35:J39"/>
    <mergeCell ref="K35:K39"/>
    <mergeCell ref="L35:L39"/>
    <mergeCell ref="A35:A39"/>
    <mergeCell ref="B35:B39"/>
    <mergeCell ref="T40:T44"/>
    <mergeCell ref="U40:U44"/>
    <mergeCell ref="A45:A49"/>
    <mergeCell ref="B45:B49"/>
    <mergeCell ref="C45:C49"/>
    <mergeCell ref="D45:D49"/>
    <mergeCell ref="E45:E49"/>
    <mergeCell ref="F45:F49"/>
    <mergeCell ref="G45:G49"/>
    <mergeCell ref="H45:H49"/>
    <mergeCell ref="N40:N44"/>
    <mergeCell ref="O40:O44"/>
    <mergeCell ref="P40:P44"/>
    <mergeCell ref="Q40:Q44"/>
    <mergeCell ref="R40:R44"/>
    <mergeCell ref="S40:S44"/>
    <mergeCell ref="H40:H44"/>
    <mergeCell ref="I40:I44"/>
    <mergeCell ref="J40:J44"/>
    <mergeCell ref="K40:K44"/>
    <mergeCell ref="L40:L44"/>
    <mergeCell ref="M40:M44"/>
    <mergeCell ref="U45:U49"/>
    <mergeCell ref="A50:A54"/>
    <mergeCell ref="B50:B54"/>
    <mergeCell ref="C50:C54"/>
    <mergeCell ref="D50:D54"/>
    <mergeCell ref="E50:E54"/>
    <mergeCell ref="F50:F54"/>
    <mergeCell ref="G50:G54"/>
    <mergeCell ref="H50:H54"/>
    <mergeCell ref="I50:I54"/>
    <mergeCell ref="O45:O49"/>
    <mergeCell ref="P45:P49"/>
    <mergeCell ref="Q45:Q49"/>
    <mergeCell ref="R45:R49"/>
    <mergeCell ref="S45:S49"/>
    <mergeCell ref="T45:T49"/>
    <mergeCell ref="I45:I49"/>
    <mergeCell ref="J45:J49"/>
    <mergeCell ref="K45:K49"/>
    <mergeCell ref="L45:L49"/>
    <mergeCell ref="M45:M49"/>
    <mergeCell ref="N45:N49"/>
    <mergeCell ref="P50:P54"/>
    <mergeCell ref="Q50:Q54"/>
    <mergeCell ref="R50:R54"/>
    <mergeCell ref="S50:S54"/>
    <mergeCell ref="T50:T54"/>
    <mergeCell ref="U50:U54"/>
    <mergeCell ref="J50:J54"/>
    <mergeCell ref="K50:K54"/>
    <mergeCell ref="L50:L54"/>
    <mergeCell ref="M50:M54"/>
    <mergeCell ref="N50:N54"/>
    <mergeCell ref="O50:O54"/>
    <mergeCell ref="G55:G59"/>
    <mergeCell ref="H55:H59"/>
    <mergeCell ref="I55:I59"/>
    <mergeCell ref="J55:J59"/>
    <mergeCell ref="K55:K59"/>
    <mergeCell ref="L55:L59"/>
    <mergeCell ref="A55:A59"/>
    <mergeCell ref="B55:B59"/>
    <mergeCell ref="C55:C59"/>
    <mergeCell ref="D55:D59"/>
    <mergeCell ref="E55:E59"/>
    <mergeCell ref="F55:F59"/>
    <mergeCell ref="S55:S59"/>
    <mergeCell ref="T55:T59"/>
    <mergeCell ref="U55:U59"/>
    <mergeCell ref="M55:M59"/>
    <mergeCell ref="N55:N59"/>
    <mergeCell ref="O55:O59"/>
    <mergeCell ref="P55:P59"/>
    <mergeCell ref="Q55:Q59"/>
    <mergeCell ref="R55:R59"/>
  </mergeCells>
  <conditionalFormatting sqref="D8:G8 H7 H60:J1048576 A7:B7">
    <cfRule type="containsText" dxfId="2093" priority="713" operator="containsText" text="3- Moderado">
      <formula>NOT(ISERROR(SEARCH("3- Moderado",A7)))</formula>
    </cfRule>
    <cfRule type="containsText" dxfId="2092" priority="714" operator="containsText" text="6- Moderado">
      <formula>NOT(ISERROR(SEARCH("6- Moderado",A7)))</formula>
    </cfRule>
    <cfRule type="containsText" dxfId="2091" priority="715" operator="containsText" text="4- Moderado">
      <formula>NOT(ISERROR(SEARCH("4- Moderado",A7)))</formula>
    </cfRule>
    <cfRule type="containsText" dxfId="2090" priority="716" operator="containsText" text="3- Bajo">
      <formula>NOT(ISERROR(SEARCH("3- Bajo",A7)))</formula>
    </cfRule>
    <cfRule type="containsText" dxfId="2089" priority="717" operator="containsText" text="4- Bajo">
      <formula>NOT(ISERROR(SEARCH("4- Bajo",A7)))</formula>
    </cfRule>
    <cfRule type="containsText" dxfId="2088" priority="718" operator="containsText" text="1- Bajo">
      <formula>NOT(ISERROR(SEARCH("1- Bajo",A7)))</formula>
    </cfRule>
  </conditionalFormatting>
  <conditionalFormatting sqref="H8:J8">
    <cfRule type="containsText" dxfId="2087" priority="706" operator="containsText" text="3- Moderado">
      <formula>NOT(ISERROR(SEARCH("3- Moderado",H8)))</formula>
    </cfRule>
    <cfRule type="containsText" dxfId="2086" priority="707" operator="containsText" text="6- Moderado">
      <formula>NOT(ISERROR(SEARCH("6- Moderado",H8)))</formula>
    </cfRule>
    <cfRule type="containsText" dxfId="2085" priority="708" operator="containsText" text="4- Moderado">
      <formula>NOT(ISERROR(SEARCH("4- Moderado",H8)))</formula>
    </cfRule>
    <cfRule type="containsText" dxfId="2084" priority="709" operator="containsText" text="3- Bajo">
      <formula>NOT(ISERROR(SEARCH("3- Bajo",H8)))</formula>
    </cfRule>
    <cfRule type="containsText" dxfId="2083" priority="710" operator="containsText" text="4- Bajo">
      <formula>NOT(ISERROR(SEARCH("4- Bajo",H8)))</formula>
    </cfRule>
    <cfRule type="containsText" dxfId="2082" priority="712" operator="containsText" text="1- Bajo">
      <formula>NOT(ISERROR(SEARCH("1- Bajo",H8)))</formula>
    </cfRule>
  </conditionalFormatting>
  <conditionalFormatting sqref="J8 J60:J1048576">
    <cfRule type="containsText" dxfId="2081" priority="695" operator="containsText" text="25- Extremo">
      <formula>NOT(ISERROR(SEARCH("25- Extremo",J8)))</formula>
    </cfRule>
    <cfRule type="containsText" dxfId="2080" priority="696" operator="containsText" text="20- Extremo">
      <formula>NOT(ISERROR(SEARCH("20- Extremo",J8)))</formula>
    </cfRule>
    <cfRule type="containsText" dxfId="2079" priority="697" operator="containsText" text="15- Extremo">
      <formula>NOT(ISERROR(SEARCH("15- Extremo",J8)))</formula>
    </cfRule>
    <cfRule type="containsText" dxfId="2078" priority="698" operator="containsText" text="10- Extremo">
      <formula>NOT(ISERROR(SEARCH("10- Extremo",J8)))</formula>
    </cfRule>
    <cfRule type="containsText" dxfId="2077" priority="699" operator="containsText" text="5- Extremo">
      <formula>NOT(ISERROR(SEARCH("5- Extremo",J8)))</formula>
    </cfRule>
    <cfRule type="containsText" dxfId="2076" priority="700" operator="containsText" text="12- Alto">
      <formula>NOT(ISERROR(SEARCH("12- Alto",J8)))</formula>
    </cfRule>
    <cfRule type="containsText" dxfId="2075" priority="701" operator="containsText" text="10- Alto">
      <formula>NOT(ISERROR(SEARCH("10- Alto",J8)))</formula>
    </cfRule>
    <cfRule type="containsText" dxfId="2074" priority="702" operator="containsText" text="9- Alto">
      <formula>NOT(ISERROR(SEARCH("9- Alto",J8)))</formula>
    </cfRule>
    <cfRule type="containsText" dxfId="2073" priority="703" operator="containsText" text="8- Alto">
      <formula>NOT(ISERROR(SEARCH("8- Alto",J8)))</formula>
    </cfRule>
    <cfRule type="containsText" dxfId="2072" priority="704" operator="containsText" text="5- Alto">
      <formula>NOT(ISERROR(SEARCH("5- Alto",J8)))</formula>
    </cfRule>
    <cfRule type="containsText" dxfId="2071" priority="705" operator="containsText" text="4- Alto">
      <formula>NOT(ISERROR(SEARCH("4- Alto",J8)))</formula>
    </cfRule>
    <cfRule type="containsText" dxfId="2070" priority="711" operator="containsText" text="2- Bajo">
      <formula>NOT(ISERROR(SEARCH("2- Bajo",J8)))</formula>
    </cfRule>
  </conditionalFormatting>
  <conditionalFormatting sqref="K10:L10">
    <cfRule type="containsText" dxfId="2069" priority="689" operator="containsText" text="3- Moderado">
      <formula>NOT(ISERROR(SEARCH("3- Moderado",K10)))</formula>
    </cfRule>
    <cfRule type="containsText" dxfId="2068" priority="690" operator="containsText" text="6- Moderado">
      <formula>NOT(ISERROR(SEARCH("6- Moderado",K10)))</formula>
    </cfRule>
    <cfRule type="containsText" dxfId="2067" priority="691" operator="containsText" text="4- Moderado">
      <formula>NOT(ISERROR(SEARCH("4- Moderado",K10)))</formula>
    </cfRule>
    <cfRule type="containsText" dxfId="2066" priority="692" operator="containsText" text="3- Bajo">
      <formula>NOT(ISERROR(SEARCH("3- Bajo",K10)))</formula>
    </cfRule>
    <cfRule type="containsText" dxfId="2065" priority="693" operator="containsText" text="4- Bajo">
      <formula>NOT(ISERROR(SEARCH("4- Bajo",K10)))</formula>
    </cfRule>
    <cfRule type="containsText" dxfId="2064" priority="694" operator="containsText" text="1- Bajo">
      <formula>NOT(ISERROR(SEARCH("1- Bajo",K10)))</formula>
    </cfRule>
  </conditionalFormatting>
  <conditionalFormatting sqref="H10:I10">
    <cfRule type="containsText" dxfId="2063" priority="683" operator="containsText" text="3- Moderado">
      <formula>NOT(ISERROR(SEARCH("3- Moderado",H10)))</formula>
    </cfRule>
    <cfRule type="containsText" dxfId="2062" priority="684" operator="containsText" text="6- Moderado">
      <formula>NOT(ISERROR(SEARCH("6- Moderado",H10)))</formula>
    </cfRule>
    <cfRule type="containsText" dxfId="2061" priority="685" operator="containsText" text="4- Moderado">
      <formula>NOT(ISERROR(SEARCH("4- Moderado",H10)))</formula>
    </cfRule>
    <cfRule type="containsText" dxfId="2060" priority="686" operator="containsText" text="3- Bajo">
      <formula>NOT(ISERROR(SEARCH("3- Bajo",H10)))</formula>
    </cfRule>
    <cfRule type="containsText" dxfId="2059" priority="687" operator="containsText" text="4- Bajo">
      <formula>NOT(ISERROR(SEARCH("4- Bajo",H10)))</formula>
    </cfRule>
    <cfRule type="containsText" dxfId="2058" priority="688" operator="containsText" text="1- Bajo">
      <formula>NOT(ISERROR(SEARCH("1- Bajo",H10)))</formula>
    </cfRule>
  </conditionalFormatting>
  <conditionalFormatting sqref="A10 C10:E10">
    <cfRule type="containsText" dxfId="2057" priority="677" operator="containsText" text="3- Moderado">
      <formula>NOT(ISERROR(SEARCH("3- Moderado",A10)))</formula>
    </cfRule>
    <cfRule type="containsText" dxfId="2056" priority="678" operator="containsText" text="6- Moderado">
      <formula>NOT(ISERROR(SEARCH("6- Moderado",A10)))</formula>
    </cfRule>
    <cfRule type="containsText" dxfId="2055" priority="679" operator="containsText" text="4- Moderado">
      <formula>NOT(ISERROR(SEARCH("4- Moderado",A10)))</formula>
    </cfRule>
    <cfRule type="containsText" dxfId="2054" priority="680" operator="containsText" text="3- Bajo">
      <formula>NOT(ISERROR(SEARCH("3- Bajo",A10)))</formula>
    </cfRule>
    <cfRule type="containsText" dxfId="2053" priority="681" operator="containsText" text="4- Bajo">
      <formula>NOT(ISERROR(SEARCH("4- Bajo",A10)))</formula>
    </cfRule>
    <cfRule type="containsText" dxfId="2052" priority="682" operator="containsText" text="1- Bajo">
      <formula>NOT(ISERROR(SEARCH("1- Bajo",A10)))</formula>
    </cfRule>
  </conditionalFormatting>
  <conditionalFormatting sqref="F10:G10">
    <cfRule type="containsText" dxfId="2051" priority="671" operator="containsText" text="3- Moderado">
      <formula>NOT(ISERROR(SEARCH("3- Moderado",F10)))</formula>
    </cfRule>
    <cfRule type="containsText" dxfId="2050" priority="672" operator="containsText" text="6- Moderado">
      <formula>NOT(ISERROR(SEARCH("6- Moderado",F10)))</formula>
    </cfRule>
    <cfRule type="containsText" dxfId="2049" priority="673" operator="containsText" text="4- Moderado">
      <formula>NOT(ISERROR(SEARCH("4- Moderado",F10)))</formula>
    </cfRule>
    <cfRule type="containsText" dxfId="2048" priority="674" operator="containsText" text="3- Bajo">
      <formula>NOT(ISERROR(SEARCH("3- Bajo",F10)))</formula>
    </cfRule>
    <cfRule type="containsText" dxfId="2047" priority="675" operator="containsText" text="4- Bajo">
      <formula>NOT(ISERROR(SEARCH("4- Bajo",F10)))</formula>
    </cfRule>
    <cfRule type="containsText" dxfId="2046" priority="676" operator="containsText" text="1- Bajo">
      <formula>NOT(ISERROR(SEARCH("1- Bajo",F10)))</formula>
    </cfRule>
  </conditionalFormatting>
  <conditionalFormatting sqref="K8">
    <cfRule type="containsText" dxfId="2045" priority="665" operator="containsText" text="3- Moderado">
      <formula>NOT(ISERROR(SEARCH("3- Moderado",K8)))</formula>
    </cfRule>
    <cfRule type="containsText" dxfId="2044" priority="666" operator="containsText" text="6- Moderado">
      <formula>NOT(ISERROR(SEARCH("6- Moderado",K8)))</formula>
    </cfRule>
    <cfRule type="containsText" dxfId="2043" priority="667" operator="containsText" text="4- Moderado">
      <formula>NOT(ISERROR(SEARCH("4- Moderado",K8)))</formula>
    </cfRule>
    <cfRule type="containsText" dxfId="2042" priority="668" operator="containsText" text="3- Bajo">
      <formula>NOT(ISERROR(SEARCH("3- Bajo",K8)))</formula>
    </cfRule>
    <cfRule type="containsText" dxfId="2041" priority="669" operator="containsText" text="4- Bajo">
      <formula>NOT(ISERROR(SEARCH("4- Bajo",K8)))</formula>
    </cfRule>
    <cfRule type="containsText" dxfId="2040" priority="670" operator="containsText" text="1- Bajo">
      <formula>NOT(ISERROR(SEARCH("1- Bajo",K8)))</formula>
    </cfRule>
  </conditionalFormatting>
  <conditionalFormatting sqref="L8">
    <cfRule type="containsText" dxfId="2039" priority="659" operator="containsText" text="3- Moderado">
      <formula>NOT(ISERROR(SEARCH("3- Moderado",L8)))</formula>
    </cfRule>
    <cfRule type="containsText" dxfId="2038" priority="660" operator="containsText" text="6- Moderado">
      <formula>NOT(ISERROR(SEARCH("6- Moderado",L8)))</formula>
    </cfRule>
    <cfRule type="containsText" dxfId="2037" priority="661" operator="containsText" text="4- Moderado">
      <formula>NOT(ISERROR(SEARCH("4- Moderado",L8)))</formula>
    </cfRule>
    <cfRule type="containsText" dxfId="2036" priority="662" operator="containsText" text="3- Bajo">
      <formula>NOT(ISERROR(SEARCH("3- Bajo",L8)))</formula>
    </cfRule>
    <cfRule type="containsText" dxfId="2035" priority="663" operator="containsText" text="4- Bajo">
      <formula>NOT(ISERROR(SEARCH("4- Bajo",L8)))</formula>
    </cfRule>
    <cfRule type="containsText" dxfId="2034" priority="664" operator="containsText" text="1- Bajo">
      <formula>NOT(ISERROR(SEARCH("1- Bajo",L8)))</formula>
    </cfRule>
  </conditionalFormatting>
  <conditionalFormatting sqref="M8">
    <cfRule type="containsText" dxfId="2033" priority="653" operator="containsText" text="3- Moderado">
      <formula>NOT(ISERROR(SEARCH("3- Moderado",M8)))</formula>
    </cfRule>
    <cfRule type="containsText" dxfId="2032" priority="654" operator="containsText" text="6- Moderado">
      <formula>NOT(ISERROR(SEARCH("6- Moderado",M8)))</formula>
    </cfRule>
    <cfRule type="containsText" dxfId="2031" priority="655" operator="containsText" text="4- Moderado">
      <formula>NOT(ISERROR(SEARCH("4- Moderado",M8)))</formula>
    </cfRule>
    <cfRule type="containsText" dxfId="2030" priority="656" operator="containsText" text="3- Bajo">
      <formula>NOT(ISERROR(SEARCH("3- Bajo",M8)))</formula>
    </cfRule>
    <cfRule type="containsText" dxfId="2029" priority="657" operator="containsText" text="4- Bajo">
      <formula>NOT(ISERROR(SEARCH("4- Bajo",M8)))</formula>
    </cfRule>
    <cfRule type="containsText" dxfId="2028" priority="658" operator="containsText" text="1- Bajo">
      <formula>NOT(ISERROR(SEARCH("1- Bajo",M8)))</formula>
    </cfRule>
  </conditionalFormatting>
  <conditionalFormatting sqref="J10:J14">
    <cfRule type="containsText" dxfId="2027" priority="648" operator="containsText" text="Bajo">
      <formula>NOT(ISERROR(SEARCH("Bajo",J10)))</formula>
    </cfRule>
    <cfRule type="containsText" dxfId="2026" priority="649" operator="containsText" text="Moderado">
      <formula>NOT(ISERROR(SEARCH("Moderado",J10)))</formula>
    </cfRule>
    <cfRule type="containsText" dxfId="2025" priority="650" operator="containsText" text="Alto">
      <formula>NOT(ISERROR(SEARCH("Alto",J10)))</formula>
    </cfRule>
    <cfRule type="containsText" dxfId="2024" priority="651" operator="containsText" text="Extremo">
      <formula>NOT(ISERROR(SEARCH("Extremo",J10)))</formula>
    </cfRule>
    <cfRule type="colorScale" priority="652">
      <colorScale>
        <cfvo type="min"/>
        <cfvo type="max"/>
        <color rgb="FFFF7128"/>
        <color rgb="FFFFEF9C"/>
      </colorScale>
    </cfRule>
  </conditionalFormatting>
  <conditionalFormatting sqref="M10:M14">
    <cfRule type="containsText" dxfId="2023" priority="623" operator="containsText" text="Moderado">
      <formula>NOT(ISERROR(SEARCH("Moderado",M10)))</formula>
    </cfRule>
    <cfRule type="containsText" dxfId="2022" priority="643" operator="containsText" text="Bajo">
      <formula>NOT(ISERROR(SEARCH("Bajo",M10)))</formula>
    </cfRule>
    <cfRule type="containsText" dxfId="2021" priority="644" operator="containsText" text="Moderado">
      <formula>NOT(ISERROR(SEARCH("Moderado",M10)))</formula>
    </cfRule>
    <cfRule type="containsText" dxfId="2020" priority="645" operator="containsText" text="Alto">
      <formula>NOT(ISERROR(SEARCH("Alto",M10)))</formula>
    </cfRule>
    <cfRule type="containsText" dxfId="2019" priority="646" operator="containsText" text="Extremo">
      <formula>NOT(ISERROR(SEARCH("Extremo",M10)))</formula>
    </cfRule>
    <cfRule type="colorScale" priority="647">
      <colorScale>
        <cfvo type="min"/>
        <cfvo type="max"/>
        <color rgb="FFFF7128"/>
        <color rgb="FFFFEF9C"/>
      </colorScale>
    </cfRule>
  </conditionalFormatting>
  <conditionalFormatting sqref="N10">
    <cfRule type="containsText" dxfId="2018" priority="637" operator="containsText" text="3- Moderado">
      <formula>NOT(ISERROR(SEARCH("3- Moderado",N10)))</formula>
    </cfRule>
    <cfRule type="containsText" dxfId="2017" priority="638" operator="containsText" text="6- Moderado">
      <formula>NOT(ISERROR(SEARCH("6- Moderado",N10)))</formula>
    </cfRule>
    <cfRule type="containsText" dxfId="2016" priority="639" operator="containsText" text="4- Moderado">
      <formula>NOT(ISERROR(SEARCH("4- Moderado",N10)))</formula>
    </cfRule>
    <cfRule type="containsText" dxfId="2015" priority="640" operator="containsText" text="3- Bajo">
      <formula>NOT(ISERROR(SEARCH("3- Bajo",N10)))</formula>
    </cfRule>
    <cfRule type="containsText" dxfId="2014" priority="641" operator="containsText" text="4- Bajo">
      <formula>NOT(ISERROR(SEARCH("4- Bajo",N10)))</formula>
    </cfRule>
    <cfRule type="containsText" dxfId="2013" priority="642" operator="containsText" text="1- Bajo">
      <formula>NOT(ISERROR(SEARCH("1- Bajo",N10)))</formula>
    </cfRule>
  </conditionalFormatting>
  <conditionalFormatting sqref="H10:H14">
    <cfRule type="containsText" dxfId="2012" priority="624" operator="containsText" text="Muy Alta">
      <formula>NOT(ISERROR(SEARCH("Muy Alta",H10)))</formula>
    </cfRule>
    <cfRule type="containsText" dxfId="2011" priority="625" operator="containsText" text="Alta">
      <formula>NOT(ISERROR(SEARCH("Alta",H10)))</formula>
    </cfRule>
    <cfRule type="containsText" dxfId="2010" priority="626" operator="containsText" text="Muy Alta">
      <formula>NOT(ISERROR(SEARCH("Muy Alta",H10)))</formula>
    </cfRule>
    <cfRule type="containsText" dxfId="2009" priority="631" operator="containsText" text="Muy Baja">
      <formula>NOT(ISERROR(SEARCH("Muy Baja",H10)))</formula>
    </cfRule>
    <cfRule type="containsText" dxfId="2008" priority="632" operator="containsText" text="Baja">
      <formula>NOT(ISERROR(SEARCH("Baja",H10)))</formula>
    </cfRule>
    <cfRule type="containsText" dxfId="2007" priority="633" operator="containsText" text="Media">
      <formula>NOT(ISERROR(SEARCH("Media",H10)))</formula>
    </cfRule>
    <cfRule type="containsText" dxfId="2006" priority="634" operator="containsText" text="Alta">
      <formula>NOT(ISERROR(SEARCH("Alta",H10)))</formula>
    </cfRule>
    <cfRule type="containsText" dxfId="2005" priority="636" operator="containsText" text="Muy Alta">
      <formula>NOT(ISERROR(SEARCH("Muy Alta",H10)))</formula>
    </cfRule>
  </conditionalFormatting>
  <conditionalFormatting sqref="I10:I14">
    <cfRule type="containsText" dxfId="2004" priority="627" operator="containsText" text="Catastrófico">
      <formula>NOT(ISERROR(SEARCH("Catastrófico",I10)))</formula>
    </cfRule>
    <cfRule type="containsText" dxfId="2003" priority="628" operator="containsText" text="Mayor">
      <formula>NOT(ISERROR(SEARCH("Mayor",I10)))</formula>
    </cfRule>
    <cfRule type="containsText" dxfId="2002" priority="629" operator="containsText" text="Menor">
      <formula>NOT(ISERROR(SEARCH("Menor",I10)))</formula>
    </cfRule>
    <cfRule type="containsText" dxfId="2001" priority="630" operator="containsText" text="Leve">
      <formula>NOT(ISERROR(SEARCH("Leve",I10)))</formula>
    </cfRule>
    <cfRule type="containsText" dxfId="2000" priority="635" operator="containsText" text="Moderado">
      <formula>NOT(ISERROR(SEARCH("Moderado",I10)))</formula>
    </cfRule>
  </conditionalFormatting>
  <conditionalFormatting sqref="K10:K14">
    <cfRule type="containsText" dxfId="1999" priority="622" operator="containsText" text="Media">
      <formula>NOT(ISERROR(SEARCH("Media",K10)))</formula>
    </cfRule>
  </conditionalFormatting>
  <conditionalFormatting sqref="L10:L14">
    <cfRule type="containsText" dxfId="1998" priority="621" operator="containsText" text="Moderado">
      <formula>NOT(ISERROR(SEARCH("Moderado",L10)))</formula>
    </cfRule>
  </conditionalFormatting>
  <conditionalFormatting sqref="J10:J14">
    <cfRule type="containsText" dxfId="1997" priority="620" operator="containsText" text="Moderado">
      <formula>NOT(ISERROR(SEARCH("Moderado",J10)))</formula>
    </cfRule>
  </conditionalFormatting>
  <conditionalFormatting sqref="J10:J14">
    <cfRule type="containsText" dxfId="1996" priority="618" operator="containsText" text="Bajo">
      <formula>NOT(ISERROR(SEARCH("Bajo",J10)))</formula>
    </cfRule>
    <cfRule type="containsText" dxfId="1995" priority="619" operator="containsText" text="Extremo">
      <formula>NOT(ISERROR(SEARCH("Extremo",J10)))</formula>
    </cfRule>
  </conditionalFormatting>
  <conditionalFormatting sqref="K10:K14">
    <cfRule type="containsText" dxfId="1994" priority="616" operator="containsText" text="Baja">
      <formula>NOT(ISERROR(SEARCH("Baja",K10)))</formula>
    </cfRule>
    <cfRule type="containsText" dxfId="1993" priority="617" operator="containsText" text="Muy Baja">
      <formula>NOT(ISERROR(SEARCH("Muy Baja",K10)))</formula>
    </cfRule>
  </conditionalFormatting>
  <conditionalFormatting sqref="K10:K14">
    <cfRule type="containsText" dxfId="1992" priority="614" operator="containsText" text="Muy Alta">
      <formula>NOT(ISERROR(SEARCH("Muy Alta",K10)))</formula>
    </cfRule>
    <cfRule type="containsText" dxfId="1991" priority="615" operator="containsText" text="Alta">
      <formula>NOT(ISERROR(SEARCH("Alta",K10)))</formula>
    </cfRule>
  </conditionalFormatting>
  <conditionalFormatting sqref="L10:L14">
    <cfRule type="containsText" dxfId="1990" priority="610" operator="containsText" text="Catastrófico">
      <formula>NOT(ISERROR(SEARCH("Catastrófico",L10)))</formula>
    </cfRule>
    <cfRule type="containsText" dxfId="1989" priority="611" operator="containsText" text="Mayor">
      <formula>NOT(ISERROR(SEARCH("Mayor",L10)))</formula>
    </cfRule>
    <cfRule type="containsText" dxfId="1988" priority="612" operator="containsText" text="Menor">
      <formula>NOT(ISERROR(SEARCH("Menor",L10)))</formula>
    </cfRule>
    <cfRule type="containsText" dxfId="1987" priority="613" operator="containsText" text="Leve">
      <formula>NOT(ISERROR(SEARCH("Leve",L10)))</formula>
    </cfRule>
  </conditionalFormatting>
  <conditionalFormatting sqref="K15:L15">
    <cfRule type="containsText" dxfId="1986" priority="604" operator="containsText" text="3- Moderado">
      <formula>NOT(ISERROR(SEARCH("3- Moderado",K15)))</formula>
    </cfRule>
    <cfRule type="containsText" dxfId="1985" priority="605" operator="containsText" text="6- Moderado">
      <formula>NOT(ISERROR(SEARCH("6- Moderado",K15)))</formula>
    </cfRule>
    <cfRule type="containsText" dxfId="1984" priority="606" operator="containsText" text="4- Moderado">
      <formula>NOT(ISERROR(SEARCH("4- Moderado",K15)))</formula>
    </cfRule>
    <cfRule type="containsText" dxfId="1983" priority="607" operator="containsText" text="3- Bajo">
      <formula>NOT(ISERROR(SEARCH("3- Bajo",K15)))</formula>
    </cfRule>
    <cfRule type="containsText" dxfId="1982" priority="608" operator="containsText" text="4- Bajo">
      <formula>NOT(ISERROR(SEARCH("4- Bajo",K15)))</formula>
    </cfRule>
    <cfRule type="containsText" dxfId="1981" priority="609" operator="containsText" text="1- Bajo">
      <formula>NOT(ISERROR(SEARCH("1- Bajo",K15)))</formula>
    </cfRule>
  </conditionalFormatting>
  <conditionalFormatting sqref="H15:I15">
    <cfRule type="containsText" dxfId="1980" priority="598" operator="containsText" text="3- Moderado">
      <formula>NOT(ISERROR(SEARCH("3- Moderado",H15)))</formula>
    </cfRule>
    <cfRule type="containsText" dxfId="1979" priority="599" operator="containsText" text="6- Moderado">
      <formula>NOT(ISERROR(SEARCH("6- Moderado",H15)))</formula>
    </cfRule>
    <cfRule type="containsText" dxfId="1978" priority="600" operator="containsText" text="4- Moderado">
      <formula>NOT(ISERROR(SEARCH("4- Moderado",H15)))</formula>
    </cfRule>
    <cfRule type="containsText" dxfId="1977" priority="601" operator="containsText" text="3- Bajo">
      <formula>NOT(ISERROR(SEARCH("3- Bajo",H15)))</formula>
    </cfRule>
    <cfRule type="containsText" dxfId="1976" priority="602" operator="containsText" text="4- Bajo">
      <formula>NOT(ISERROR(SEARCH("4- Bajo",H15)))</formula>
    </cfRule>
    <cfRule type="containsText" dxfId="1975" priority="603" operator="containsText" text="1- Bajo">
      <formula>NOT(ISERROR(SEARCH("1- Bajo",H15)))</formula>
    </cfRule>
  </conditionalFormatting>
  <conditionalFormatting sqref="A15 C15:E15">
    <cfRule type="containsText" dxfId="1974" priority="592" operator="containsText" text="3- Moderado">
      <formula>NOT(ISERROR(SEARCH("3- Moderado",A15)))</formula>
    </cfRule>
    <cfRule type="containsText" dxfId="1973" priority="593" operator="containsText" text="6- Moderado">
      <formula>NOT(ISERROR(SEARCH("6- Moderado",A15)))</formula>
    </cfRule>
    <cfRule type="containsText" dxfId="1972" priority="594" operator="containsText" text="4- Moderado">
      <formula>NOT(ISERROR(SEARCH("4- Moderado",A15)))</formula>
    </cfRule>
    <cfRule type="containsText" dxfId="1971" priority="595" operator="containsText" text="3- Bajo">
      <formula>NOT(ISERROR(SEARCH("3- Bajo",A15)))</formula>
    </cfRule>
    <cfRule type="containsText" dxfId="1970" priority="596" operator="containsText" text="4- Bajo">
      <formula>NOT(ISERROR(SEARCH("4- Bajo",A15)))</formula>
    </cfRule>
    <cfRule type="containsText" dxfId="1969" priority="597" operator="containsText" text="1- Bajo">
      <formula>NOT(ISERROR(SEARCH("1- Bajo",A15)))</formula>
    </cfRule>
  </conditionalFormatting>
  <conditionalFormatting sqref="F15:G15">
    <cfRule type="containsText" dxfId="1968" priority="586" operator="containsText" text="3- Moderado">
      <formula>NOT(ISERROR(SEARCH("3- Moderado",F15)))</formula>
    </cfRule>
    <cfRule type="containsText" dxfId="1967" priority="587" operator="containsText" text="6- Moderado">
      <formula>NOT(ISERROR(SEARCH("6- Moderado",F15)))</formula>
    </cfRule>
    <cfRule type="containsText" dxfId="1966" priority="588" operator="containsText" text="4- Moderado">
      <formula>NOT(ISERROR(SEARCH("4- Moderado",F15)))</formula>
    </cfRule>
    <cfRule type="containsText" dxfId="1965" priority="589" operator="containsText" text="3- Bajo">
      <formula>NOT(ISERROR(SEARCH("3- Bajo",F15)))</formula>
    </cfRule>
    <cfRule type="containsText" dxfId="1964" priority="590" operator="containsText" text="4- Bajo">
      <formula>NOT(ISERROR(SEARCH("4- Bajo",F15)))</formula>
    </cfRule>
    <cfRule type="containsText" dxfId="1963" priority="591" operator="containsText" text="1- Bajo">
      <formula>NOT(ISERROR(SEARCH("1- Bajo",F15)))</formula>
    </cfRule>
  </conditionalFormatting>
  <conditionalFormatting sqref="J15:J19">
    <cfRule type="containsText" dxfId="1962" priority="581" operator="containsText" text="Bajo">
      <formula>NOT(ISERROR(SEARCH("Bajo",J15)))</formula>
    </cfRule>
    <cfRule type="containsText" dxfId="1961" priority="582" operator="containsText" text="Moderado">
      <formula>NOT(ISERROR(SEARCH("Moderado",J15)))</formula>
    </cfRule>
    <cfRule type="containsText" dxfId="1960" priority="583" operator="containsText" text="Alto">
      <formula>NOT(ISERROR(SEARCH("Alto",J15)))</formula>
    </cfRule>
    <cfRule type="containsText" dxfId="1959" priority="584" operator="containsText" text="Extremo">
      <formula>NOT(ISERROR(SEARCH("Extremo",J15)))</formula>
    </cfRule>
    <cfRule type="colorScale" priority="585">
      <colorScale>
        <cfvo type="min"/>
        <cfvo type="max"/>
        <color rgb="FFFF7128"/>
        <color rgb="FFFFEF9C"/>
      </colorScale>
    </cfRule>
  </conditionalFormatting>
  <conditionalFormatting sqref="M15:M19">
    <cfRule type="containsText" dxfId="1958" priority="556" operator="containsText" text="Moderado">
      <formula>NOT(ISERROR(SEARCH("Moderado",M15)))</formula>
    </cfRule>
    <cfRule type="containsText" dxfId="1957" priority="576" operator="containsText" text="Bajo">
      <formula>NOT(ISERROR(SEARCH("Bajo",M15)))</formula>
    </cfRule>
    <cfRule type="containsText" dxfId="1956" priority="577" operator="containsText" text="Moderado">
      <formula>NOT(ISERROR(SEARCH("Moderado",M15)))</formula>
    </cfRule>
    <cfRule type="containsText" dxfId="1955" priority="578" operator="containsText" text="Alto">
      <formula>NOT(ISERROR(SEARCH("Alto",M15)))</formula>
    </cfRule>
    <cfRule type="containsText" dxfId="1954" priority="579" operator="containsText" text="Extremo">
      <formula>NOT(ISERROR(SEARCH("Extremo",M15)))</formula>
    </cfRule>
    <cfRule type="colorScale" priority="580">
      <colorScale>
        <cfvo type="min"/>
        <cfvo type="max"/>
        <color rgb="FFFF7128"/>
        <color rgb="FFFFEF9C"/>
      </colorScale>
    </cfRule>
  </conditionalFormatting>
  <conditionalFormatting sqref="N15">
    <cfRule type="containsText" dxfId="1953" priority="570" operator="containsText" text="3- Moderado">
      <formula>NOT(ISERROR(SEARCH("3- Moderado",N15)))</formula>
    </cfRule>
    <cfRule type="containsText" dxfId="1952" priority="571" operator="containsText" text="6- Moderado">
      <formula>NOT(ISERROR(SEARCH("6- Moderado",N15)))</formula>
    </cfRule>
    <cfRule type="containsText" dxfId="1951" priority="572" operator="containsText" text="4- Moderado">
      <formula>NOT(ISERROR(SEARCH("4- Moderado",N15)))</formula>
    </cfRule>
    <cfRule type="containsText" dxfId="1950" priority="573" operator="containsText" text="3- Bajo">
      <formula>NOT(ISERROR(SEARCH("3- Bajo",N15)))</formula>
    </cfRule>
    <cfRule type="containsText" dxfId="1949" priority="574" operator="containsText" text="4- Bajo">
      <formula>NOT(ISERROR(SEARCH("4- Bajo",N15)))</formula>
    </cfRule>
    <cfRule type="containsText" dxfId="1948" priority="575" operator="containsText" text="1- Bajo">
      <formula>NOT(ISERROR(SEARCH("1- Bajo",N15)))</formula>
    </cfRule>
  </conditionalFormatting>
  <conditionalFormatting sqref="H15:H19">
    <cfRule type="containsText" dxfId="1947" priority="557" operator="containsText" text="Muy Alta">
      <formula>NOT(ISERROR(SEARCH("Muy Alta",H15)))</formula>
    </cfRule>
    <cfRule type="containsText" dxfId="1946" priority="558" operator="containsText" text="Alta">
      <formula>NOT(ISERROR(SEARCH("Alta",H15)))</formula>
    </cfRule>
    <cfRule type="containsText" dxfId="1945" priority="559" operator="containsText" text="Muy Alta">
      <formula>NOT(ISERROR(SEARCH("Muy Alta",H15)))</formula>
    </cfRule>
    <cfRule type="containsText" dxfId="1944" priority="564" operator="containsText" text="Muy Baja">
      <formula>NOT(ISERROR(SEARCH("Muy Baja",H15)))</formula>
    </cfRule>
    <cfRule type="containsText" dxfId="1943" priority="565" operator="containsText" text="Baja">
      <formula>NOT(ISERROR(SEARCH("Baja",H15)))</formula>
    </cfRule>
    <cfRule type="containsText" dxfId="1942" priority="566" operator="containsText" text="Media">
      <formula>NOT(ISERROR(SEARCH("Media",H15)))</formula>
    </cfRule>
    <cfRule type="containsText" dxfId="1941" priority="567" operator="containsText" text="Alta">
      <formula>NOT(ISERROR(SEARCH("Alta",H15)))</formula>
    </cfRule>
    <cfRule type="containsText" dxfId="1940" priority="569" operator="containsText" text="Muy Alta">
      <formula>NOT(ISERROR(SEARCH("Muy Alta",H15)))</formula>
    </cfRule>
  </conditionalFormatting>
  <conditionalFormatting sqref="I15:I19">
    <cfRule type="containsText" dxfId="1939" priority="560" operator="containsText" text="Catastrófico">
      <formula>NOT(ISERROR(SEARCH("Catastrófico",I15)))</formula>
    </cfRule>
    <cfRule type="containsText" dxfId="1938" priority="561" operator="containsText" text="Mayor">
      <formula>NOT(ISERROR(SEARCH("Mayor",I15)))</formula>
    </cfRule>
    <cfRule type="containsText" dxfId="1937" priority="562" operator="containsText" text="Menor">
      <formula>NOT(ISERROR(SEARCH("Menor",I15)))</formula>
    </cfRule>
    <cfRule type="containsText" dxfId="1936" priority="563" operator="containsText" text="Leve">
      <formula>NOT(ISERROR(SEARCH("Leve",I15)))</formula>
    </cfRule>
    <cfRule type="containsText" dxfId="1935" priority="568" operator="containsText" text="Moderado">
      <formula>NOT(ISERROR(SEARCH("Moderado",I15)))</formula>
    </cfRule>
  </conditionalFormatting>
  <conditionalFormatting sqref="K15:K19">
    <cfRule type="containsText" dxfId="1934" priority="555" operator="containsText" text="Media">
      <formula>NOT(ISERROR(SEARCH("Media",K15)))</formula>
    </cfRule>
  </conditionalFormatting>
  <conditionalFormatting sqref="L15:L19">
    <cfRule type="containsText" dxfId="1933" priority="554" operator="containsText" text="Moderado">
      <formula>NOT(ISERROR(SEARCH("Moderado",L15)))</formula>
    </cfRule>
  </conditionalFormatting>
  <conditionalFormatting sqref="J15:J19">
    <cfRule type="containsText" dxfId="1932" priority="553" operator="containsText" text="Moderado">
      <formula>NOT(ISERROR(SEARCH("Moderado",J15)))</formula>
    </cfRule>
  </conditionalFormatting>
  <conditionalFormatting sqref="J15:J19">
    <cfRule type="containsText" dxfId="1931" priority="551" operator="containsText" text="Bajo">
      <formula>NOT(ISERROR(SEARCH("Bajo",J15)))</formula>
    </cfRule>
    <cfRule type="containsText" dxfId="1930" priority="552" operator="containsText" text="Extremo">
      <formula>NOT(ISERROR(SEARCH("Extremo",J15)))</formula>
    </cfRule>
  </conditionalFormatting>
  <conditionalFormatting sqref="K15:K19">
    <cfRule type="containsText" dxfId="1929" priority="549" operator="containsText" text="Baja">
      <formula>NOT(ISERROR(SEARCH("Baja",K15)))</formula>
    </cfRule>
    <cfRule type="containsText" dxfId="1928" priority="550" operator="containsText" text="Muy Baja">
      <formula>NOT(ISERROR(SEARCH("Muy Baja",K15)))</formula>
    </cfRule>
  </conditionalFormatting>
  <conditionalFormatting sqref="K15:K19">
    <cfRule type="containsText" dxfId="1927" priority="547" operator="containsText" text="Muy Alta">
      <formula>NOT(ISERROR(SEARCH("Muy Alta",K15)))</formula>
    </cfRule>
    <cfRule type="containsText" dxfId="1926" priority="548" operator="containsText" text="Alta">
      <formula>NOT(ISERROR(SEARCH("Alta",K15)))</formula>
    </cfRule>
  </conditionalFormatting>
  <conditionalFormatting sqref="L15:L19">
    <cfRule type="containsText" dxfId="1925" priority="543" operator="containsText" text="Catastrófico">
      <formula>NOT(ISERROR(SEARCH("Catastrófico",L15)))</formula>
    </cfRule>
    <cfRule type="containsText" dxfId="1924" priority="544" operator="containsText" text="Mayor">
      <formula>NOT(ISERROR(SEARCH("Mayor",L15)))</formula>
    </cfRule>
    <cfRule type="containsText" dxfId="1923" priority="545" operator="containsText" text="Menor">
      <formula>NOT(ISERROR(SEARCH("Menor",L15)))</formula>
    </cfRule>
    <cfRule type="containsText" dxfId="1922" priority="546" operator="containsText" text="Leve">
      <formula>NOT(ISERROR(SEARCH("Leve",L15)))</formula>
    </cfRule>
  </conditionalFormatting>
  <conditionalFormatting sqref="K20:L20">
    <cfRule type="containsText" dxfId="1921" priority="537" operator="containsText" text="3- Moderado">
      <formula>NOT(ISERROR(SEARCH("3- Moderado",K20)))</formula>
    </cfRule>
    <cfRule type="containsText" dxfId="1920" priority="538" operator="containsText" text="6- Moderado">
      <formula>NOT(ISERROR(SEARCH("6- Moderado",K20)))</formula>
    </cfRule>
    <cfRule type="containsText" dxfId="1919" priority="539" operator="containsText" text="4- Moderado">
      <formula>NOT(ISERROR(SEARCH("4- Moderado",K20)))</formula>
    </cfRule>
    <cfRule type="containsText" dxfId="1918" priority="540" operator="containsText" text="3- Bajo">
      <formula>NOT(ISERROR(SEARCH("3- Bajo",K20)))</formula>
    </cfRule>
    <cfRule type="containsText" dxfId="1917" priority="541" operator="containsText" text="4- Bajo">
      <formula>NOT(ISERROR(SEARCH("4- Bajo",K20)))</formula>
    </cfRule>
    <cfRule type="containsText" dxfId="1916" priority="542" operator="containsText" text="1- Bajo">
      <formula>NOT(ISERROR(SEARCH("1- Bajo",K20)))</formula>
    </cfRule>
  </conditionalFormatting>
  <conditionalFormatting sqref="H20:I20">
    <cfRule type="containsText" dxfId="1915" priority="531" operator="containsText" text="3- Moderado">
      <formula>NOT(ISERROR(SEARCH("3- Moderado",H20)))</formula>
    </cfRule>
    <cfRule type="containsText" dxfId="1914" priority="532" operator="containsText" text="6- Moderado">
      <formula>NOT(ISERROR(SEARCH("6- Moderado",H20)))</formula>
    </cfRule>
    <cfRule type="containsText" dxfId="1913" priority="533" operator="containsText" text="4- Moderado">
      <formula>NOT(ISERROR(SEARCH("4- Moderado",H20)))</formula>
    </cfRule>
    <cfRule type="containsText" dxfId="1912" priority="534" operator="containsText" text="3- Bajo">
      <formula>NOT(ISERROR(SEARCH("3- Bajo",H20)))</formula>
    </cfRule>
    <cfRule type="containsText" dxfId="1911" priority="535" operator="containsText" text="4- Bajo">
      <formula>NOT(ISERROR(SEARCH("4- Bajo",H20)))</formula>
    </cfRule>
    <cfRule type="containsText" dxfId="1910" priority="536" operator="containsText" text="1- Bajo">
      <formula>NOT(ISERROR(SEARCH("1- Bajo",H20)))</formula>
    </cfRule>
  </conditionalFormatting>
  <conditionalFormatting sqref="A20 C20:E20">
    <cfRule type="containsText" dxfId="1909" priority="525" operator="containsText" text="3- Moderado">
      <formula>NOT(ISERROR(SEARCH("3- Moderado",A20)))</formula>
    </cfRule>
    <cfRule type="containsText" dxfId="1908" priority="526" operator="containsText" text="6- Moderado">
      <formula>NOT(ISERROR(SEARCH("6- Moderado",A20)))</formula>
    </cfRule>
    <cfRule type="containsText" dxfId="1907" priority="527" operator="containsText" text="4- Moderado">
      <formula>NOT(ISERROR(SEARCH("4- Moderado",A20)))</formula>
    </cfRule>
    <cfRule type="containsText" dxfId="1906" priority="528" operator="containsText" text="3- Bajo">
      <formula>NOT(ISERROR(SEARCH("3- Bajo",A20)))</formula>
    </cfRule>
    <cfRule type="containsText" dxfId="1905" priority="529" operator="containsText" text="4- Bajo">
      <formula>NOT(ISERROR(SEARCH("4- Bajo",A20)))</formula>
    </cfRule>
    <cfRule type="containsText" dxfId="1904" priority="530" operator="containsText" text="1- Bajo">
      <formula>NOT(ISERROR(SEARCH("1- Bajo",A20)))</formula>
    </cfRule>
  </conditionalFormatting>
  <conditionalFormatting sqref="F20:G20">
    <cfRule type="containsText" dxfId="1903" priority="519" operator="containsText" text="3- Moderado">
      <formula>NOT(ISERROR(SEARCH("3- Moderado",F20)))</formula>
    </cfRule>
    <cfRule type="containsText" dxfId="1902" priority="520" operator="containsText" text="6- Moderado">
      <formula>NOT(ISERROR(SEARCH("6- Moderado",F20)))</formula>
    </cfRule>
    <cfRule type="containsText" dxfId="1901" priority="521" operator="containsText" text="4- Moderado">
      <formula>NOT(ISERROR(SEARCH("4- Moderado",F20)))</formula>
    </cfRule>
    <cfRule type="containsText" dxfId="1900" priority="522" operator="containsText" text="3- Bajo">
      <formula>NOT(ISERROR(SEARCH("3- Bajo",F20)))</formula>
    </cfRule>
    <cfRule type="containsText" dxfId="1899" priority="523" operator="containsText" text="4- Bajo">
      <formula>NOT(ISERROR(SEARCH("4- Bajo",F20)))</formula>
    </cfRule>
    <cfRule type="containsText" dxfId="1898" priority="524" operator="containsText" text="1- Bajo">
      <formula>NOT(ISERROR(SEARCH("1- Bajo",F20)))</formula>
    </cfRule>
  </conditionalFormatting>
  <conditionalFormatting sqref="J20:J24">
    <cfRule type="containsText" dxfId="1897" priority="514" operator="containsText" text="Bajo">
      <formula>NOT(ISERROR(SEARCH("Bajo",J20)))</formula>
    </cfRule>
    <cfRule type="containsText" dxfId="1896" priority="515" operator="containsText" text="Moderado">
      <formula>NOT(ISERROR(SEARCH("Moderado",J20)))</formula>
    </cfRule>
    <cfRule type="containsText" dxfId="1895" priority="516" operator="containsText" text="Alto">
      <formula>NOT(ISERROR(SEARCH("Alto",J20)))</formula>
    </cfRule>
    <cfRule type="containsText" dxfId="1894" priority="517" operator="containsText" text="Extremo">
      <formula>NOT(ISERROR(SEARCH("Extremo",J20)))</formula>
    </cfRule>
    <cfRule type="colorScale" priority="518">
      <colorScale>
        <cfvo type="min"/>
        <cfvo type="max"/>
        <color rgb="FFFF7128"/>
        <color rgb="FFFFEF9C"/>
      </colorScale>
    </cfRule>
  </conditionalFormatting>
  <conditionalFormatting sqref="M20:M24">
    <cfRule type="containsText" dxfId="1893" priority="489" operator="containsText" text="Moderado">
      <formula>NOT(ISERROR(SEARCH("Moderado",M20)))</formula>
    </cfRule>
    <cfRule type="containsText" dxfId="1892" priority="509" operator="containsText" text="Bajo">
      <formula>NOT(ISERROR(SEARCH("Bajo",M20)))</formula>
    </cfRule>
    <cfRule type="containsText" dxfId="1891" priority="510" operator="containsText" text="Moderado">
      <formula>NOT(ISERROR(SEARCH("Moderado",M20)))</formula>
    </cfRule>
    <cfRule type="containsText" dxfId="1890" priority="511" operator="containsText" text="Alto">
      <formula>NOT(ISERROR(SEARCH("Alto",M20)))</formula>
    </cfRule>
    <cfRule type="containsText" dxfId="1889" priority="512" operator="containsText" text="Extremo">
      <formula>NOT(ISERROR(SEARCH("Extremo",M20)))</formula>
    </cfRule>
    <cfRule type="colorScale" priority="513">
      <colorScale>
        <cfvo type="min"/>
        <cfvo type="max"/>
        <color rgb="FFFF7128"/>
        <color rgb="FFFFEF9C"/>
      </colorScale>
    </cfRule>
  </conditionalFormatting>
  <conditionalFormatting sqref="N20">
    <cfRule type="containsText" dxfId="1888" priority="503" operator="containsText" text="3- Moderado">
      <formula>NOT(ISERROR(SEARCH("3- Moderado",N20)))</formula>
    </cfRule>
    <cfRule type="containsText" dxfId="1887" priority="504" operator="containsText" text="6- Moderado">
      <formula>NOT(ISERROR(SEARCH("6- Moderado",N20)))</formula>
    </cfRule>
    <cfRule type="containsText" dxfId="1886" priority="505" operator="containsText" text="4- Moderado">
      <formula>NOT(ISERROR(SEARCH("4- Moderado",N20)))</formula>
    </cfRule>
    <cfRule type="containsText" dxfId="1885" priority="506" operator="containsText" text="3- Bajo">
      <formula>NOT(ISERROR(SEARCH("3- Bajo",N20)))</formula>
    </cfRule>
    <cfRule type="containsText" dxfId="1884" priority="507" operator="containsText" text="4- Bajo">
      <formula>NOT(ISERROR(SEARCH("4- Bajo",N20)))</formula>
    </cfRule>
    <cfRule type="containsText" dxfId="1883" priority="508" operator="containsText" text="1- Bajo">
      <formula>NOT(ISERROR(SEARCH("1- Bajo",N20)))</formula>
    </cfRule>
  </conditionalFormatting>
  <conditionalFormatting sqref="H20:H24">
    <cfRule type="containsText" dxfId="1882" priority="490" operator="containsText" text="Muy Alta">
      <formula>NOT(ISERROR(SEARCH("Muy Alta",H20)))</formula>
    </cfRule>
    <cfRule type="containsText" dxfId="1881" priority="491" operator="containsText" text="Alta">
      <formula>NOT(ISERROR(SEARCH("Alta",H20)))</formula>
    </cfRule>
    <cfRule type="containsText" dxfId="1880" priority="492" operator="containsText" text="Muy Alta">
      <formula>NOT(ISERROR(SEARCH("Muy Alta",H20)))</formula>
    </cfRule>
    <cfRule type="containsText" dxfId="1879" priority="497" operator="containsText" text="Muy Baja">
      <formula>NOT(ISERROR(SEARCH("Muy Baja",H20)))</formula>
    </cfRule>
    <cfRule type="containsText" dxfId="1878" priority="498" operator="containsText" text="Baja">
      <formula>NOT(ISERROR(SEARCH("Baja",H20)))</formula>
    </cfRule>
    <cfRule type="containsText" dxfId="1877" priority="499" operator="containsText" text="Media">
      <formula>NOT(ISERROR(SEARCH("Media",H20)))</formula>
    </cfRule>
    <cfRule type="containsText" dxfId="1876" priority="500" operator="containsText" text="Alta">
      <formula>NOT(ISERROR(SEARCH("Alta",H20)))</formula>
    </cfRule>
    <cfRule type="containsText" dxfId="1875" priority="502" operator="containsText" text="Muy Alta">
      <formula>NOT(ISERROR(SEARCH("Muy Alta",H20)))</formula>
    </cfRule>
  </conditionalFormatting>
  <conditionalFormatting sqref="I20:I24">
    <cfRule type="containsText" dxfId="1874" priority="493" operator="containsText" text="Catastrófico">
      <formula>NOT(ISERROR(SEARCH("Catastrófico",I20)))</formula>
    </cfRule>
    <cfRule type="containsText" dxfId="1873" priority="494" operator="containsText" text="Mayor">
      <formula>NOT(ISERROR(SEARCH("Mayor",I20)))</formula>
    </cfRule>
    <cfRule type="containsText" dxfId="1872" priority="495" operator="containsText" text="Menor">
      <formula>NOT(ISERROR(SEARCH("Menor",I20)))</formula>
    </cfRule>
    <cfRule type="containsText" dxfId="1871" priority="496" operator="containsText" text="Leve">
      <formula>NOT(ISERROR(SEARCH("Leve",I20)))</formula>
    </cfRule>
    <cfRule type="containsText" dxfId="1870" priority="501" operator="containsText" text="Moderado">
      <formula>NOT(ISERROR(SEARCH("Moderado",I20)))</formula>
    </cfRule>
  </conditionalFormatting>
  <conditionalFormatting sqref="K20:K24">
    <cfRule type="containsText" dxfId="1869" priority="488" operator="containsText" text="Media">
      <formula>NOT(ISERROR(SEARCH("Media",K20)))</formula>
    </cfRule>
  </conditionalFormatting>
  <conditionalFormatting sqref="L20:L24">
    <cfRule type="containsText" dxfId="1868" priority="487" operator="containsText" text="Moderado">
      <formula>NOT(ISERROR(SEARCH("Moderado",L20)))</formula>
    </cfRule>
  </conditionalFormatting>
  <conditionalFormatting sqref="J20:J24">
    <cfRule type="containsText" dxfId="1867" priority="486" operator="containsText" text="Moderado">
      <formula>NOT(ISERROR(SEARCH("Moderado",J20)))</formula>
    </cfRule>
  </conditionalFormatting>
  <conditionalFormatting sqref="J20:J24">
    <cfRule type="containsText" dxfId="1866" priority="484" operator="containsText" text="Bajo">
      <formula>NOT(ISERROR(SEARCH("Bajo",J20)))</formula>
    </cfRule>
    <cfRule type="containsText" dxfId="1865" priority="485" operator="containsText" text="Extremo">
      <formula>NOT(ISERROR(SEARCH("Extremo",J20)))</formula>
    </cfRule>
  </conditionalFormatting>
  <conditionalFormatting sqref="K20:K24">
    <cfRule type="containsText" dxfId="1864" priority="482" operator="containsText" text="Baja">
      <formula>NOT(ISERROR(SEARCH("Baja",K20)))</formula>
    </cfRule>
    <cfRule type="containsText" dxfId="1863" priority="483" operator="containsText" text="Muy Baja">
      <formula>NOT(ISERROR(SEARCH("Muy Baja",K20)))</formula>
    </cfRule>
  </conditionalFormatting>
  <conditionalFormatting sqref="K20:K24">
    <cfRule type="containsText" dxfId="1862" priority="480" operator="containsText" text="Muy Alta">
      <formula>NOT(ISERROR(SEARCH("Muy Alta",K20)))</formula>
    </cfRule>
    <cfRule type="containsText" dxfId="1861" priority="481" operator="containsText" text="Alta">
      <formula>NOT(ISERROR(SEARCH("Alta",K20)))</formula>
    </cfRule>
  </conditionalFormatting>
  <conditionalFormatting sqref="L20:L24">
    <cfRule type="containsText" dxfId="1860" priority="476" operator="containsText" text="Catastrófico">
      <formula>NOT(ISERROR(SEARCH("Catastrófico",L20)))</formula>
    </cfRule>
    <cfRule type="containsText" dxfId="1859" priority="477" operator="containsText" text="Mayor">
      <formula>NOT(ISERROR(SEARCH("Mayor",L20)))</formula>
    </cfRule>
    <cfRule type="containsText" dxfId="1858" priority="478" operator="containsText" text="Menor">
      <formula>NOT(ISERROR(SEARCH("Menor",L20)))</formula>
    </cfRule>
    <cfRule type="containsText" dxfId="1857" priority="479" operator="containsText" text="Leve">
      <formula>NOT(ISERROR(SEARCH("Leve",L20)))</formula>
    </cfRule>
  </conditionalFormatting>
  <conditionalFormatting sqref="K30:L30">
    <cfRule type="containsText" dxfId="1856" priority="470" operator="containsText" text="3- Moderado">
      <formula>NOT(ISERROR(SEARCH("3- Moderado",K30)))</formula>
    </cfRule>
    <cfRule type="containsText" dxfId="1855" priority="471" operator="containsText" text="6- Moderado">
      <formula>NOT(ISERROR(SEARCH("6- Moderado",K30)))</formula>
    </cfRule>
    <cfRule type="containsText" dxfId="1854" priority="472" operator="containsText" text="4- Moderado">
      <formula>NOT(ISERROR(SEARCH("4- Moderado",K30)))</formula>
    </cfRule>
    <cfRule type="containsText" dxfId="1853" priority="473" operator="containsText" text="3- Bajo">
      <formula>NOT(ISERROR(SEARCH("3- Bajo",K30)))</formula>
    </cfRule>
    <cfRule type="containsText" dxfId="1852" priority="474" operator="containsText" text="4- Bajo">
      <formula>NOT(ISERROR(SEARCH("4- Bajo",K30)))</formula>
    </cfRule>
    <cfRule type="containsText" dxfId="1851" priority="475" operator="containsText" text="1- Bajo">
      <formula>NOT(ISERROR(SEARCH("1- Bajo",K30)))</formula>
    </cfRule>
  </conditionalFormatting>
  <conditionalFormatting sqref="H30:I30">
    <cfRule type="containsText" dxfId="1850" priority="464" operator="containsText" text="3- Moderado">
      <formula>NOT(ISERROR(SEARCH("3- Moderado",H30)))</formula>
    </cfRule>
    <cfRule type="containsText" dxfId="1849" priority="465" operator="containsText" text="6- Moderado">
      <formula>NOT(ISERROR(SEARCH("6- Moderado",H30)))</formula>
    </cfRule>
    <cfRule type="containsText" dxfId="1848" priority="466" operator="containsText" text="4- Moderado">
      <formula>NOT(ISERROR(SEARCH("4- Moderado",H30)))</formula>
    </cfRule>
    <cfRule type="containsText" dxfId="1847" priority="467" operator="containsText" text="3- Bajo">
      <formula>NOT(ISERROR(SEARCH("3- Bajo",H30)))</formula>
    </cfRule>
    <cfRule type="containsText" dxfId="1846" priority="468" operator="containsText" text="4- Bajo">
      <formula>NOT(ISERROR(SEARCH("4- Bajo",H30)))</formula>
    </cfRule>
    <cfRule type="containsText" dxfId="1845" priority="469" operator="containsText" text="1- Bajo">
      <formula>NOT(ISERROR(SEARCH("1- Bajo",H30)))</formula>
    </cfRule>
  </conditionalFormatting>
  <conditionalFormatting sqref="A30 C30:E30">
    <cfRule type="containsText" dxfId="1844" priority="458" operator="containsText" text="3- Moderado">
      <formula>NOT(ISERROR(SEARCH("3- Moderado",A30)))</formula>
    </cfRule>
    <cfRule type="containsText" dxfId="1843" priority="459" operator="containsText" text="6- Moderado">
      <formula>NOT(ISERROR(SEARCH("6- Moderado",A30)))</formula>
    </cfRule>
    <cfRule type="containsText" dxfId="1842" priority="460" operator="containsText" text="4- Moderado">
      <formula>NOT(ISERROR(SEARCH("4- Moderado",A30)))</formula>
    </cfRule>
    <cfRule type="containsText" dxfId="1841" priority="461" operator="containsText" text="3- Bajo">
      <formula>NOT(ISERROR(SEARCH("3- Bajo",A30)))</formula>
    </cfRule>
    <cfRule type="containsText" dxfId="1840" priority="462" operator="containsText" text="4- Bajo">
      <formula>NOT(ISERROR(SEARCH("4- Bajo",A30)))</formula>
    </cfRule>
    <cfRule type="containsText" dxfId="1839" priority="463" operator="containsText" text="1- Bajo">
      <formula>NOT(ISERROR(SEARCH("1- Bajo",A30)))</formula>
    </cfRule>
  </conditionalFormatting>
  <conditionalFormatting sqref="F30:G30">
    <cfRule type="containsText" dxfId="1838" priority="452" operator="containsText" text="3- Moderado">
      <formula>NOT(ISERROR(SEARCH("3- Moderado",F30)))</formula>
    </cfRule>
    <cfRule type="containsText" dxfId="1837" priority="453" operator="containsText" text="6- Moderado">
      <formula>NOT(ISERROR(SEARCH("6- Moderado",F30)))</formula>
    </cfRule>
    <cfRule type="containsText" dxfId="1836" priority="454" operator="containsText" text="4- Moderado">
      <formula>NOT(ISERROR(SEARCH("4- Moderado",F30)))</formula>
    </cfRule>
    <cfRule type="containsText" dxfId="1835" priority="455" operator="containsText" text="3- Bajo">
      <formula>NOT(ISERROR(SEARCH("3- Bajo",F30)))</formula>
    </cfRule>
    <cfRule type="containsText" dxfId="1834" priority="456" operator="containsText" text="4- Bajo">
      <formula>NOT(ISERROR(SEARCH("4- Bajo",F30)))</formula>
    </cfRule>
    <cfRule type="containsText" dxfId="1833" priority="457" operator="containsText" text="1- Bajo">
      <formula>NOT(ISERROR(SEARCH("1- Bajo",F30)))</formula>
    </cfRule>
  </conditionalFormatting>
  <conditionalFormatting sqref="J30:J34">
    <cfRule type="containsText" dxfId="1832" priority="447" operator="containsText" text="Bajo">
      <formula>NOT(ISERROR(SEARCH("Bajo",J30)))</formula>
    </cfRule>
    <cfRule type="containsText" dxfId="1831" priority="448" operator="containsText" text="Moderado">
      <formula>NOT(ISERROR(SEARCH("Moderado",J30)))</formula>
    </cfRule>
    <cfRule type="containsText" dxfId="1830" priority="449" operator="containsText" text="Alto">
      <formula>NOT(ISERROR(SEARCH("Alto",J30)))</formula>
    </cfRule>
    <cfRule type="containsText" dxfId="1829" priority="450" operator="containsText" text="Extremo">
      <formula>NOT(ISERROR(SEARCH("Extremo",J30)))</formula>
    </cfRule>
    <cfRule type="colorScale" priority="451">
      <colorScale>
        <cfvo type="min"/>
        <cfvo type="max"/>
        <color rgb="FFFF7128"/>
        <color rgb="FFFFEF9C"/>
      </colorScale>
    </cfRule>
  </conditionalFormatting>
  <conditionalFormatting sqref="M30:M34">
    <cfRule type="containsText" dxfId="1828" priority="422" operator="containsText" text="Moderado">
      <formula>NOT(ISERROR(SEARCH("Moderado",M30)))</formula>
    </cfRule>
    <cfRule type="containsText" dxfId="1827" priority="442" operator="containsText" text="Bajo">
      <formula>NOT(ISERROR(SEARCH("Bajo",M30)))</formula>
    </cfRule>
    <cfRule type="containsText" dxfId="1826" priority="443" operator="containsText" text="Moderado">
      <formula>NOT(ISERROR(SEARCH("Moderado",M30)))</formula>
    </cfRule>
    <cfRule type="containsText" dxfId="1825" priority="444" operator="containsText" text="Alto">
      <formula>NOT(ISERROR(SEARCH("Alto",M30)))</formula>
    </cfRule>
    <cfRule type="containsText" dxfId="1824" priority="445" operator="containsText" text="Extremo">
      <formula>NOT(ISERROR(SEARCH("Extremo",M30)))</formula>
    </cfRule>
    <cfRule type="colorScale" priority="446">
      <colorScale>
        <cfvo type="min"/>
        <cfvo type="max"/>
        <color rgb="FFFF7128"/>
        <color rgb="FFFFEF9C"/>
      </colorScale>
    </cfRule>
  </conditionalFormatting>
  <conditionalFormatting sqref="N30">
    <cfRule type="containsText" dxfId="1823" priority="436" operator="containsText" text="3- Moderado">
      <formula>NOT(ISERROR(SEARCH("3- Moderado",N30)))</formula>
    </cfRule>
    <cfRule type="containsText" dxfId="1822" priority="437" operator="containsText" text="6- Moderado">
      <formula>NOT(ISERROR(SEARCH("6- Moderado",N30)))</formula>
    </cfRule>
    <cfRule type="containsText" dxfId="1821" priority="438" operator="containsText" text="4- Moderado">
      <formula>NOT(ISERROR(SEARCH("4- Moderado",N30)))</formula>
    </cfRule>
    <cfRule type="containsText" dxfId="1820" priority="439" operator="containsText" text="3- Bajo">
      <formula>NOT(ISERROR(SEARCH("3- Bajo",N30)))</formula>
    </cfRule>
    <cfRule type="containsText" dxfId="1819" priority="440" operator="containsText" text="4- Bajo">
      <formula>NOT(ISERROR(SEARCH("4- Bajo",N30)))</formula>
    </cfRule>
    <cfRule type="containsText" dxfId="1818" priority="441" operator="containsText" text="1- Bajo">
      <formula>NOT(ISERROR(SEARCH("1- Bajo",N30)))</formula>
    </cfRule>
  </conditionalFormatting>
  <conditionalFormatting sqref="H30:H34">
    <cfRule type="containsText" dxfId="1817" priority="423" operator="containsText" text="Muy Alta">
      <formula>NOT(ISERROR(SEARCH("Muy Alta",H30)))</formula>
    </cfRule>
    <cfRule type="containsText" dxfId="1816" priority="424" operator="containsText" text="Alta">
      <formula>NOT(ISERROR(SEARCH("Alta",H30)))</formula>
    </cfRule>
    <cfRule type="containsText" dxfId="1815" priority="425" operator="containsText" text="Muy Alta">
      <formula>NOT(ISERROR(SEARCH("Muy Alta",H30)))</formula>
    </cfRule>
    <cfRule type="containsText" dxfId="1814" priority="430" operator="containsText" text="Muy Baja">
      <formula>NOT(ISERROR(SEARCH("Muy Baja",H30)))</formula>
    </cfRule>
    <cfRule type="containsText" dxfId="1813" priority="431" operator="containsText" text="Baja">
      <formula>NOT(ISERROR(SEARCH("Baja",H30)))</formula>
    </cfRule>
    <cfRule type="containsText" dxfId="1812" priority="432" operator="containsText" text="Media">
      <formula>NOT(ISERROR(SEARCH("Media",H30)))</formula>
    </cfRule>
    <cfRule type="containsText" dxfId="1811" priority="433" operator="containsText" text="Alta">
      <formula>NOT(ISERROR(SEARCH("Alta",H30)))</formula>
    </cfRule>
    <cfRule type="containsText" dxfId="1810" priority="435" operator="containsText" text="Muy Alta">
      <formula>NOT(ISERROR(SEARCH("Muy Alta",H30)))</formula>
    </cfRule>
  </conditionalFormatting>
  <conditionalFormatting sqref="I30:I34">
    <cfRule type="containsText" dxfId="1809" priority="426" operator="containsText" text="Catastrófico">
      <formula>NOT(ISERROR(SEARCH("Catastrófico",I30)))</formula>
    </cfRule>
    <cfRule type="containsText" dxfId="1808" priority="427" operator="containsText" text="Mayor">
      <formula>NOT(ISERROR(SEARCH("Mayor",I30)))</formula>
    </cfRule>
    <cfRule type="containsText" dxfId="1807" priority="428" operator="containsText" text="Menor">
      <formula>NOT(ISERROR(SEARCH("Menor",I30)))</formula>
    </cfRule>
    <cfRule type="containsText" dxfId="1806" priority="429" operator="containsText" text="Leve">
      <formula>NOT(ISERROR(SEARCH("Leve",I30)))</formula>
    </cfRule>
    <cfRule type="containsText" dxfId="1805" priority="434" operator="containsText" text="Moderado">
      <formula>NOT(ISERROR(SEARCH("Moderado",I30)))</formula>
    </cfRule>
  </conditionalFormatting>
  <conditionalFormatting sqref="K30:K34">
    <cfRule type="containsText" dxfId="1804" priority="421" operator="containsText" text="Media">
      <formula>NOT(ISERROR(SEARCH("Media",K30)))</formula>
    </cfRule>
  </conditionalFormatting>
  <conditionalFormatting sqref="L30:L34">
    <cfRule type="containsText" dxfId="1803" priority="420" operator="containsText" text="Moderado">
      <formula>NOT(ISERROR(SEARCH("Moderado",L30)))</formula>
    </cfRule>
  </conditionalFormatting>
  <conditionalFormatting sqref="J30:J34">
    <cfRule type="containsText" dxfId="1802" priority="419" operator="containsText" text="Moderado">
      <formula>NOT(ISERROR(SEARCH("Moderado",J30)))</formula>
    </cfRule>
  </conditionalFormatting>
  <conditionalFormatting sqref="J30:J34">
    <cfRule type="containsText" dxfId="1801" priority="417" operator="containsText" text="Bajo">
      <formula>NOT(ISERROR(SEARCH("Bajo",J30)))</formula>
    </cfRule>
    <cfRule type="containsText" dxfId="1800" priority="418" operator="containsText" text="Extremo">
      <formula>NOT(ISERROR(SEARCH("Extremo",J30)))</formula>
    </cfRule>
  </conditionalFormatting>
  <conditionalFormatting sqref="K30:K34">
    <cfRule type="containsText" dxfId="1799" priority="415" operator="containsText" text="Baja">
      <formula>NOT(ISERROR(SEARCH("Baja",K30)))</formula>
    </cfRule>
    <cfRule type="containsText" dxfId="1798" priority="416" operator="containsText" text="Muy Baja">
      <formula>NOT(ISERROR(SEARCH("Muy Baja",K30)))</formula>
    </cfRule>
  </conditionalFormatting>
  <conditionalFormatting sqref="K30:K34">
    <cfRule type="containsText" dxfId="1797" priority="413" operator="containsText" text="Muy Alta">
      <formula>NOT(ISERROR(SEARCH("Muy Alta",K30)))</formula>
    </cfRule>
    <cfRule type="containsText" dxfId="1796" priority="414" operator="containsText" text="Alta">
      <formula>NOT(ISERROR(SEARCH("Alta",K30)))</formula>
    </cfRule>
  </conditionalFormatting>
  <conditionalFormatting sqref="L30:L34">
    <cfRule type="containsText" dxfId="1795" priority="409" operator="containsText" text="Catastrófico">
      <formula>NOT(ISERROR(SEARCH("Catastrófico",L30)))</formula>
    </cfRule>
    <cfRule type="containsText" dxfId="1794" priority="410" operator="containsText" text="Mayor">
      <formula>NOT(ISERROR(SEARCH("Mayor",L30)))</formula>
    </cfRule>
    <cfRule type="containsText" dxfId="1793" priority="411" operator="containsText" text="Menor">
      <formula>NOT(ISERROR(SEARCH("Menor",L30)))</formula>
    </cfRule>
    <cfRule type="containsText" dxfId="1792" priority="412" operator="containsText" text="Leve">
      <formula>NOT(ISERROR(SEARCH("Leve",L30)))</formula>
    </cfRule>
  </conditionalFormatting>
  <conditionalFormatting sqref="K35:L35">
    <cfRule type="containsText" dxfId="1791" priority="403" operator="containsText" text="3- Moderado">
      <formula>NOT(ISERROR(SEARCH("3- Moderado",K35)))</formula>
    </cfRule>
    <cfRule type="containsText" dxfId="1790" priority="404" operator="containsText" text="6- Moderado">
      <formula>NOT(ISERROR(SEARCH("6- Moderado",K35)))</formula>
    </cfRule>
    <cfRule type="containsText" dxfId="1789" priority="405" operator="containsText" text="4- Moderado">
      <formula>NOT(ISERROR(SEARCH("4- Moderado",K35)))</formula>
    </cfRule>
    <cfRule type="containsText" dxfId="1788" priority="406" operator="containsText" text="3- Bajo">
      <formula>NOT(ISERROR(SEARCH("3- Bajo",K35)))</formula>
    </cfRule>
    <cfRule type="containsText" dxfId="1787" priority="407" operator="containsText" text="4- Bajo">
      <formula>NOT(ISERROR(SEARCH("4- Bajo",K35)))</formula>
    </cfRule>
    <cfRule type="containsText" dxfId="1786" priority="408" operator="containsText" text="1- Bajo">
      <formula>NOT(ISERROR(SEARCH("1- Bajo",K35)))</formula>
    </cfRule>
  </conditionalFormatting>
  <conditionalFormatting sqref="H35:I35">
    <cfRule type="containsText" dxfId="1785" priority="397" operator="containsText" text="3- Moderado">
      <formula>NOT(ISERROR(SEARCH("3- Moderado",H35)))</formula>
    </cfRule>
    <cfRule type="containsText" dxfId="1784" priority="398" operator="containsText" text="6- Moderado">
      <formula>NOT(ISERROR(SEARCH("6- Moderado",H35)))</formula>
    </cfRule>
    <cfRule type="containsText" dxfId="1783" priority="399" operator="containsText" text="4- Moderado">
      <formula>NOT(ISERROR(SEARCH("4- Moderado",H35)))</formula>
    </cfRule>
    <cfRule type="containsText" dxfId="1782" priority="400" operator="containsText" text="3- Bajo">
      <formula>NOT(ISERROR(SEARCH("3- Bajo",H35)))</formula>
    </cfRule>
    <cfRule type="containsText" dxfId="1781" priority="401" operator="containsText" text="4- Bajo">
      <formula>NOT(ISERROR(SEARCH("4- Bajo",H35)))</formula>
    </cfRule>
    <cfRule type="containsText" dxfId="1780" priority="402" operator="containsText" text="1- Bajo">
      <formula>NOT(ISERROR(SEARCH("1- Bajo",H35)))</formula>
    </cfRule>
  </conditionalFormatting>
  <conditionalFormatting sqref="A35 C35:E35">
    <cfRule type="containsText" dxfId="1779" priority="391" operator="containsText" text="3- Moderado">
      <formula>NOT(ISERROR(SEARCH("3- Moderado",A35)))</formula>
    </cfRule>
    <cfRule type="containsText" dxfId="1778" priority="392" operator="containsText" text="6- Moderado">
      <formula>NOT(ISERROR(SEARCH("6- Moderado",A35)))</formula>
    </cfRule>
    <cfRule type="containsText" dxfId="1777" priority="393" operator="containsText" text="4- Moderado">
      <formula>NOT(ISERROR(SEARCH("4- Moderado",A35)))</formula>
    </cfRule>
    <cfRule type="containsText" dxfId="1776" priority="394" operator="containsText" text="3- Bajo">
      <formula>NOT(ISERROR(SEARCH("3- Bajo",A35)))</formula>
    </cfRule>
    <cfRule type="containsText" dxfId="1775" priority="395" operator="containsText" text="4- Bajo">
      <formula>NOT(ISERROR(SEARCH("4- Bajo",A35)))</formula>
    </cfRule>
    <cfRule type="containsText" dxfId="1774" priority="396" operator="containsText" text="1- Bajo">
      <formula>NOT(ISERROR(SEARCH("1- Bajo",A35)))</formula>
    </cfRule>
  </conditionalFormatting>
  <conditionalFormatting sqref="F35:G35">
    <cfRule type="containsText" dxfId="1773" priority="385" operator="containsText" text="3- Moderado">
      <formula>NOT(ISERROR(SEARCH("3- Moderado",F35)))</formula>
    </cfRule>
    <cfRule type="containsText" dxfId="1772" priority="386" operator="containsText" text="6- Moderado">
      <formula>NOT(ISERROR(SEARCH("6- Moderado",F35)))</formula>
    </cfRule>
    <cfRule type="containsText" dxfId="1771" priority="387" operator="containsText" text="4- Moderado">
      <formula>NOT(ISERROR(SEARCH("4- Moderado",F35)))</formula>
    </cfRule>
    <cfRule type="containsText" dxfId="1770" priority="388" operator="containsText" text="3- Bajo">
      <formula>NOT(ISERROR(SEARCH("3- Bajo",F35)))</formula>
    </cfRule>
    <cfRule type="containsText" dxfId="1769" priority="389" operator="containsText" text="4- Bajo">
      <formula>NOT(ISERROR(SEARCH("4- Bajo",F35)))</formula>
    </cfRule>
    <cfRule type="containsText" dxfId="1768" priority="390" operator="containsText" text="1- Bajo">
      <formula>NOT(ISERROR(SEARCH("1- Bajo",F35)))</formula>
    </cfRule>
  </conditionalFormatting>
  <conditionalFormatting sqref="J35:J39">
    <cfRule type="containsText" dxfId="1767" priority="380" operator="containsText" text="Bajo">
      <formula>NOT(ISERROR(SEARCH("Bajo",J35)))</formula>
    </cfRule>
    <cfRule type="containsText" dxfId="1766" priority="381" operator="containsText" text="Moderado">
      <formula>NOT(ISERROR(SEARCH("Moderado",J35)))</formula>
    </cfRule>
    <cfRule type="containsText" dxfId="1765" priority="382" operator="containsText" text="Alto">
      <formula>NOT(ISERROR(SEARCH("Alto",J35)))</formula>
    </cfRule>
    <cfRule type="containsText" dxfId="1764" priority="383" operator="containsText" text="Extremo">
      <formula>NOT(ISERROR(SEARCH("Extremo",J35)))</formula>
    </cfRule>
    <cfRule type="colorScale" priority="384">
      <colorScale>
        <cfvo type="min"/>
        <cfvo type="max"/>
        <color rgb="FFFF7128"/>
        <color rgb="FFFFEF9C"/>
      </colorScale>
    </cfRule>
  </conditionalFormatting>
  <conditionalFormatting sqref="M35:M39">
    <cfRule type="containsText" dxfId="1763" priority="355" operator="containsText" text="Moderado">
      <formula>NOT(ISERROR(SEARCH("Moderado",M35)))</formula>
    </cfRule>
    <cfRule type="containsText" dxfId="1762" priority="375" operator="containsText" text="Bajo">
      <formula>NOT(ISERROR(SEARCH("Bajo",M35)))</formula>
    </cfRule>
    <cfRule type="containsText" dxfId="1761" priority="376" operator="containsText" text="Moderado">
      <formula>NOT(ISERROR(SEARCH("Moderado",M35)))</formula>
    </cfRule>
    <cfRule type="containsText" dxfId="1760" priority="377" operator="containsText" text="Alto">
      <formula>NOT(ISERROR(SEARCH("Alto",M35)))</formula>
    </cfRule>
    <cfRule type="containsText" dxfId="1759" priority="378" operator="containsText" text="Extremo">
      <formula>NOT(ISERROR(SEARCH("Extremo",M35)))</formula>
    </cfRule>
    <cfRule type="colorScale" priority="379">
      <colorScale>
        <cfvo type="min"/>
        <cfvo type="max"/>
        <color rgb="FFFF7128"/>
        <color rgb="FFFFEF9C"/>
      </colorScale>
    </cfRule>
  </conditionalFormatting>
  <conditionalFormatting sqref="N35">
    <cfRule type="containsText" dxfId="1758" priority="369" operator="containsText" text="3- Moderado">
      <formula>NOT(ISERROR(SEARCH("3- Moderado",N35)))</formula>
    </cfRule>
    <cfRule type="containsText" dxfId="1757" priority="370" operator="containsText" text="6- Moderado">
      <formula>NOT(ISERROR(SEARCH("6- Moderado",N35)))</formula>
    </cfRule>
    <cfRule type="containsText" dxfId="1756" priority="371" operator="containsText" text="4- Moderado">
      <formula>NOT(ISERROR(SEARCH("4- Moderado",N35)))</formula>
    </cfRule>
    <cfRule type="containsText" dxfId="1755" priority="372" operator="containsText" text="3- Bajo">
      <formula>NOT(ISERROR(SEARCH("3- Bajo",N35)))</formula>
    </cfRule>
    <cfRule type="containsText" dxfId="1754" priority="373" operator="containsText" text="4- Bajo">
      <formula>NOT(ISERROR(SEARCH("4- Bajo",N35)))</formula>
    </cfRule>
    <cfRule type="containsText" dxfId="1753" priority="374" operator="containsText" text="1- Bajo">
      <formula>NOT(ISERROR(SEARCH("1- Bajo",N35)))</formula>
    </cfRule>
  </conditionalFormatting>
  <conditionalFormatting sqref="H35:H39">
    <cfRule type="containsText" dxfId="1752" priority="356" operator="containsText" text="Muy Alta">
      <formula>NOT(ISERROR(SEARCH("Muy Alta",H35)))</formula>
    </cfRule>
    <cfRule type="containsText" dxfId="1751" priority="357" operator="containsText" text="Alta">
      <formula>NOT(ISERROR(SEARCH("Alta",H35)))</formula>
    </cfRule>
    <cfRule type="containsText" dxfId="1750" priority="358" operator="containsText" text="Muy Alta">
      <formula>NOT(ISERROR(SEARCH("Muy Alta",H35)))</formula>
    </cfRule>
    <cfRule type="containsText" dxfId="1749" priority="363" operator="containsText" text="Muy Baja">
      <formula>NOT(ISERROR(SEARCH("Muy Baja",H35)))</formula>
    </cfRule>
    <cfRule type="containsText" dxfId="1748" priority="364" operator="containsText" text="Baja">
      <formula>NOT(ISERROR(SEARCH("Baja",H35)))</formula>
    </cfRule>
    <cfRule type="containsText" dxfId="1747" priority="365" operator="containsText" text="Media">
      <formula>NOT(ISERROR(SEARCH("Media",H35)))</formula>
    </cfRule>
    <cfRule type="containsText" dxfId="1746" priority="366" operator="containsText" text="Alta">
      <formula>NOT(ISERROR(SEARCH("Alta",H35)))</formula>
    </cfRule>
    <cfRule type="containsText" dxfId="1745" priority="368" operator="containsText" text="Muy Alta">
      <formula>NOT(ISERROR(SEARCH("Muy Alta",H35)))</formula>
    </cfRule>
  </conditionalFormatting>
  <conditionalFormatting sqref="I35:I39">
    <cfRule type="containsText" dxfId="1744" priority="359" operator="containsText" text="Catastrófico">
      <formula>NOT(ISERROR(SEARCH("Catastrófico",I35)))</formula>
    </cfRule>
    <cfRule type="containsText" dxfId="1743" priority="360" operator="containsText" text="Mayor">
      <formula>NOT(ISERROR(SEARCH("Mayor",I35)))</formula>
    </cfRule>
    <cfRule type="containsText" dxfId="1742" priority="361" operator="containsText" text="Menor">
      <formula>NOT(ISERROR(SEARCH("Menor",I35)))</formula>
    </cfRule>
    <cfRule type="containsText" dxfId="1741" priority="362" operator="containsText" text="Leve">
      <formula>NOT(ISERROR(SEARCH("Leve",I35)))</formula>
    </cfRule>
    <cfRule type="containsText" dxfId="1740" priority="367" operator="containsText" text="Moderado">
      <formula>NOT(ISERROR(SEARCH("Moderado",I35)))</formula>
    </cfRule>
  </conditionalFormatting>
  <conditionalFormatting sqref="K35:K39">
    <cfRule type="containsText" dxfId="1739" priority="354" operator="containsText" text="Media">
      <formula>NOT(ISERROR(SEARCH("Media",K35)))</formula>
    </cfRule>
  </conditionalFormatting>
  <conditionalFormatting sqref="L35:L39">
    <cfRule type="containsText" dxfId="1738" priority="353" operator="containsText" text="Moderado">
      <formula>NOT(ISERROR(SEARCH("Moderado",L35)))</formula>
    </cfRule>
  </conditionalFormatting>
  <conditionalFormatting sqref="J35:J39">
    <cfRule type="containsText" dxfId="1737" priority="352" operator="containsText" text="Moderado">
      <formula>NOT(ISERROR(SEARCH("Moderado",J35)))</formula>
    </cfRule>
  </conditionalFormatting>
  <conditionalFormatting sqref="J35:J39">
    <cfRule type="containsText" dxfId="1736" priority="350" operator="containsText" text="Bajo">
      <formula>NOT(ISERROR(SEARCH("Bajo",J35)))</formula>
    </cfRule>
    <cfRule type="containsText" dxfId="1735" priority="351" operator="containsText" text="Extremo">
      <formula>NOT(ISERROR(SEARCH("Extremo",J35)))</formula>
    </cfRule>
  </conditionalFormatting>
  <conditionalFormatting sqref="K35:K39">
    <cfRule type="containsText" dxfId="1734" priority="348" operator="containsText" text="Baja">
      <formula>NOT(ISERROR(SEARCH("Baja",K35)))</formula>
    </cfRule>
    <cfRule type="containsText" dxfId="1733" priority="349" operator="containsText" text="Muy Baja">
      <formula>NOT(ISERROR(SEARCH("Muy Baja",K35)))</formula>
    </cfRule>
  </conditionalFormatting>
  <conditionalFormatting sqref="K35:K39">
    <cfRule type="containsText" dxfId="1732" priority="346" operator="containsText" text="Muy Alta">
      <formula>NOT(ISERROR(SEARCH("Muy Alta",K35)))</formula>
    </cfRule>
    <cfRule type="containsText" dxfId="1731" priority="347" operator="containsText" text="Alta">
      <formula>NOT(ISERROR(SEARCH("Alta",K35)))</formula>
    </cfRule>
  </conditionalFormatting>
  <conditionalFormatting sqref="L35:L39">
    <cfRule type="containsText" dxfId="1730" priority="342" operator="containsText" text="Catastrófico">
      <formula>NOT(ISERROR(SEARCH("Catastrófico",L35)))</formula>
    </cfRule>
    <cfRule type="containsText" dxfId="1729" priority="343" operator="containsText" text="Mayor">
      <formula>NOT(ISERROR(SEARCH("Mayor",L35)))</formula>
    </cfRule>
    <cfRule type="containsText" dxfId="1728" priority="344" operator="containsText" text="Menor">
      <formula>NOT(ISERROR(SEARCH("Menor",L35)))</formula>
    </cfRule>
    <cfRule type="containsText" dxfId="1727" priority="345" operator="containsText" text="Leve">
      <formula>NOT(ISERROR(SEARCH("Leve",L35)))</formula>
    </cfRule>
  </conditionalFormatting>
  <conditionalFormatting sqref="K40:L40">
    <cfRule type="containsText" dxfId="1726" priority="336" operator="containsText" text="3- Moderado">
      <formula>NOT(ISERROR(SEARCH("3- Moderado",K40)))</formula>
    </cfRule>
    <cfRule type="containsText" dxfId="1725" priority="337" operator="containsText" text="6- Moderado">
      <formula>NOT(ISERROR(SEARCH("6- Moderado",K40)))</formula>
    </cfRule>
    <cfRule type="containsText" dxfId="1724" priority="338" operator="containsText" text="4- Moderado">
      <formula>NOT(ISERROR(SEARCH("4- Moderado",K40)))</formula>
    </cfRule>
    <cfRule type="containsText" dxfId="1723" priority="339" operator="containsText" text="3- Bajo">
      <formula>NOT(ISERROR(SEARCH("3- Bajo",K40)))</formula>
    </cfRule>
    <cfRule type="containsText" dxfId="1722" priority="340" operator="containsText" text="4- Bajo">
      <formula>NOT(ISERROR(SEARCH("4- Bajo",K40)))</formula>
    </cfRule>
    <cfRule type="containsText" dxfId="1721" priority="341" operator="containsText" text="1- Bajo">
      <formula>NOT(ISERROR(SEARCH("1- Bajo",K40)))</formula>
    </cfRule>
  </conditionalFormatting>
  <conditionalFormatting sqref="H40:I40">
    <cfRule type="containsText" dxfId="1720" priority="330" operator="containsText" text="3- Moderado">
      <formula>NOT(ISERROR(SEARCH("3- Moderado",H40)))</formula>
    </cfRule>
    <cfRule type="containsText" dxfId="1719" priority="331" operator="containsText" text="6- Moderado">
      <formula>NOT(ISERROR(SEARCH("6- Moderado",H40)))</formula>
    </cfRule>
    <cfRule type="containsText" dxfId="1718" priority="332" operator="containsText" text="4- Moderado">
      <formula>NOT(ISERROR(SEARCH("4- Moderado",H40)))</formula>
    </cfRule>
    <cfRule type="containsText" dxfId="1717" priority="333" operator="containsText" text="3- Bajo">
      <formula>NOT(ISERROR(SEARCH("3- Bajo",H40)))</formula>
    </cfRule>
    <cfRule type="containsText" dxfId="1716" priority="334" operator="containsText" text="4- Bajo">
      <formula>NOT(ISERROR(SEARCH("4- Bajo",H40)))</formula>
    </cfRule>
    <cfRule type="containsText" dxfId="1715" priority="335" operator="containsText" text="1- Bajo">
      <formula>NOT(ISERROR(SEARCH("1- Bajo",H40)))</formula>
    </cfRule>
  </conditionalFormatting>
  <conditionalFormatting sqref="A40 C40:E40">
    <cfRule type="containsText" dxfId="1714" priority="324" operator="containsText" text="3- Moderado">
      <formula>NOT(ISERROR(SEARCH("3- Moderado",A40)))</formula>
    </cfRule>
    <cfRule type="containsText" dxfId="1713" priority="325" operator="containsText" text="6- Moderado">
      <formula>NOT(ISERROR(SEARCH("6- Moderado",A40)))</formula>
    </cfRule>
    <cfRule type="containsText" dxfId="1712" priority="326" operator="containsText" text="4- Moderado">
      <formula>NOT(ISERROR(SEARCH("4- Moderado",A40)))</formula>
    </cfRule>
    <cfRule type="containsText" dxfId="1711" priority="327" operator="containsText" text="3- Bajo">
      <formula>NOT(ISERROR(SEARCH("3- Bajo",A40)))</formula>
    </cfRule>
    <cfRule type="containsText" dxfId="1710" priority="328" operator="containsText" text="4- Bajo">
      <formula>NOT(ISERROR(SEARCH("4- Bajo",A40)))</formula>
    </cfRule>
    <cfRule type="containsText" dxfId="1709" priority="329" operator="containsText" text="1- Bajo">
      <formula>NOT(ISERROR(SEARCH("1- Bajo",A40)))</formula>
    </cfRule>
  </conditionalFormatting>
  <conditionalFormatting sqref="F40:G40">
    <cfRule type="containsText" dxfId="1708" priority="318" operator="containsText" text="3- Moderado">
      <formula>NOT(ISERROR(SEARCH("3- Moderado",F40)))</formula>
    </cfRule>
    <cfRule type="containsText" dxfId="1707" priority="319" operator="containsText" text="6- Moderado">
      <formula>NOT(ISERROR(SEARCH("6- Moderado",F40)))</formula>
    </cfRule>
    <cfRule type="containsText" dxfId="1706" priority="320" operator="containsText" text="4- Moderado">
      <formula>NOT(ISERROR(SEARCH("4- Moderado",F40)))</formula>
    </cfRule>
    <cfRule type="containsText" dxfId="1705" priority="321" operator="containsText" text="3- Bajo">
      <formula>NOT(ISERROR(SEARCH("3- Bajo",F40)))</formula>
    </cfRule>
    <cfRule type="containsText" dxfId="1704" priority="322" operator="containsText" text="4- Bajo">
      <formula>NOT(ISERROR(SEARCH("4- Bajo",F40)))</formula>
    </cfRule>
    <cfRule type="containsText" dxfId="1703" priority="323" operator="containsText" text="1- Bajo">
      <formula>NOT(ISERROR(SEARCH("1- Bajo",F40)))</formula>
    </cfRule>
  </conditionalFormatting>
  <conditionalFormatting sqref="J40:J44">
    <cfRule type="containsText" dxfId="1702" priority="313" operator="containsText" text="Bajo">
      <formula>NOT(ISERROR(SEARCH("Bajo",J40)))</formula>
    </cfRule>
    <cfRule type="containsText" dxfId="1701" priority="314" operator="containsText" text="Moderado">
      <formula>NOT(ISERROR(SEARCH("Moderado",J40)))</formula>
    </cfRule>
    <cfRule type="containsText" dxfId="1700" priority="315" operator="containsText" text="Alto">
      <formula>NOT(ISERROR(SEARCH("Alto",J40)))</formula>
    </cfRule>
    <cfRule type="containsText" dxfId="1699" priority="316" operator="containsText" text="Extremo">
      <formula>NOT(ISERROR(SEARCH("Extremo",J40)))</formula>
    </cfRule>
    <cfRule type="colorScale" priority="317">
      <colorScale>
        <cfvo type="min"/>
        <cfvo type="max"/>
        <color rgb="FFFF7128"/>
        <color rgb="FFFFEF9C"/>
      </colorScale>
    </cfRule>
  </conditionalFormatting>
  <conditionalFormatting sqref="M40:M44">
    <cfRule type="containsText" dxfId="1698" priority="288" operator="containsText" text="Moderado">
      <formula>NOT(ISERROR(SEARCH("Moderado",M40)))</formula>
    </cfRule>
    <cfRule type="containsText" dxfId="1697" priority="308" operator="containsText" text="Bajo">
      <formula>NOT(ISERROR(SEARCH("Bajo",M40)))</formula>
    </cfRule>
    <cfRule type="containsText" dxfId="1696" priority="309" operator="containsText" text="Moderado">
      <formula>NOT(ISERROR(SEARCH("Moderado",M40)))</formula>
    </cfRule>
    <cfRule type="containsText" dxfId="1695" priority="310" operator="containsText" text="Alto">
      <formula>NOT(ISERROR(SEARCH("Alto",M40)))</formula>
    </cfRule>
    <cfRule type="containsText" dxfId="1694" priority="311" operator="containsText" text="Extremo">
      <formula>NOT(ISERROR(SEARCH("Extremo",M40)))</formula>
    </cfRule>
    <cfRule type="colorScale" priority="312">
      <colorScale>
        <cfvo type="min"/>
        <cfvo type="max"/>
        <color rgb="FFFF7128"/>
        <color rgb="FFFFEF9C"/>
      </colorScale>
    </cfRule>
  </conditionalFormatting>
  <conditionalFormatting sqref="N40">
    <cfRule type="containsText" dxfId="1693" priority="302" operator="containsText" text="3- Moderado">
      <formula>NOT(ISERROR(SEARCH("3- Moderado",N40)))</formula>
    </cfRule>
    <cfRule type="containsText" dxfId="1692" priority="303" operator="containsText" text="6- Moderado">
      <formula>NOT(ISERROR(SEARCH("6- Moderado",N40)))</formula>
    </cfRule>
    <cfRule type="containsText" dxfId="1691" priority="304" operator="containsText" text="4- Moderado">
      <formula>NOT(ISERROR(SEARCH("4- Moderado",N40)))</formula>
    </cfRule>
    <cfRule type="containsText" dxfId="1690" priority="305" operator="containsText" text="3- Bajo">
      <formula>NOT(ISERROR(SEARCH("3- Bajo",N40)))</formula>
    </cfRule>
    <cfRule type="containsText" dxfId="1689" priority="306" operator="containsText" text="4- Bajo">
      <formula>NOT(ISERROR(SEARCH("4- Bajo",N40)))</formula>
    </cfRule>
    <cfRule type="containsText" dxfId="1688" priority="307" operator="containsText" text="1- Bajo">
      <formula>NOT(ISERROR(SEARCH("1- Bajo",N40)))</formula>
    </cfRule>
  </conditionalFormatting>
  <conditionalFormatting sqref="H40:H44">
    <cfRule type="containsText" dxfId="1687" priority="289" operator="containsText" text="Muy Alta">
      <formula>NOT(ISERROR(SEARCH("Muy Alta",H40)))</formula>
    </cfRule>
    <cfRule type="containsText" dxfId="1686" priority="290" operator="containsText" text="Alta">
      <formula>NOT(ISERROR(SEARCH("Alta",H40)))</formula>
    </cfRule>
    <cfRule type="containsText" dxfId="1685" priority="291" operator="containsText" text="Muy Alta">
      <formula>NOT(ISERROR(SEARCH("Muy Alta",H40)))</formula>
    </cfRule>
    <cfRule type="containsText" dxfId="1684" priority="296" operator="containsText" text="Muy Baja">
      <formula>NOT(ISERROR(SEARCH("Muy Baja",H40)))</formula>
    </cfRule>
    <cfRule type="containsText" dxfId="1683" priority="297" operator="containsText" text="Baja">
      <formula>NOT(ISERROR(SEARCH("Baja",H40)))</formula>
    </cfRule>
    <cfRule type="containsText" dxfId="1682" priority="298" operator="containsText" text="Media">
      <formula>NOT(ISERROR(SEARCH("Media",H40)))</formula>
    </cfRule>
    <cfRule type="containsText" dxfId="1681" priority="299" operator="containsText" text="Alta">
      <formula>NOT(ISERROR(SEARCH("Alta",H40)))</formula>
    </cfRule>
    <cfRule type="containsText" dxfId="1680" priority="301" operator="containsText" text="Muy Alta">
      <formula>NOT(ISERROR(SEARCH("Muy Alta",H40)))</formula>
    </cfRule>
  </conditionalFormatting>
  <conditionalFormatting sqref="I40:I44">
    <cfRule type="containsText" dxfId="1679" priority="292" operator="containsText" text="Catastrófico">
      <formula>NOT(ISERROR(SEARCH("Catastrófico",I40)))</formula>
    </cfRule>
    <cfRule type="containsText" dxfId="1678" priority="293" operator="containsText" text="Mayor">
      <formula>NOT(ISERROR(SEARCH("Mayor",I40)))</formula>
    </cfRule>
    <cfRule type="containsText" dxfId="1677" priority="294" operator="containsText" text="Menor">
      <formula>NOT(ISERROR(SEARCH("Menor",I40)))</formula>
    </cfRule>
    <cfRule type="containsText" dxfId="1676" priority="295" operator="containsText" text="Leve">
      <formula>NOT(ISERROR(SEARCH("Leve",I40)))</formula>
    </cfRule>
    <cfRule type="containsText" dxfId="1675" priority="300" operator="containsText" text="Moderado">
      <formula>NOT(ISERROR(SEARCH("Moderado",I40)))</formula>
    </cfRule>
  </conditionalFormatting>
  <conditionalFormatting sqref="K40:K44">
    <cfRule type="containsText" dxfId="1674" priority="287" operator="containsText" text="Media">
      <formula>NOT(ISERROR(SEARCH("Media",K40)))</formula>
    </cfRule>
  </conditionalFormatting>
  <conditionalFormatting sqref="L40:L44">
    <cfRule type="containsText" dxfId="1673" priority="286" operator="containsText" text="Moderado">
      <formula>NOT(ISERROR(SEARCH("Moderado",L40)))</formula>
    </cfRule>
  </conditionalFormatting>
  <conditionalFormatting sqref="J40:J44">
    <cfRule type="containsText" dxfId="1672" priority="285" operator="containsText" text="Moderado">
      <formula>NOT(ISERROR(SEARCH("Moderado",J40)))</formula>
    </cfRule>
  </conditionalFormatting>
  <conditionalFormatting sqref="J40:J44">
    <cfRule type="containsText" dxfId="1671" priority="283" operator="containsText" text="Bajo">
      <formula>NOT(ISERROR(SEARCH("Bajo",J40)))</formula>
    </cfRule>
    <cfRule type="containsText" dxfId="1670" priority="284" operator="containsText" text="Extremo">
      <formula>NOT(ISERROR(SEARCH("Extremo",J40)))</formula>
    </cfRule>
  </conditionalFormatting>
  <conditionalFormatting sqref="K40:K44">
    <cfRule type="containsText" dxfId="1669" priority="281" operator="containsText" text="Baja">
      <formula>NOT(ISERROR(SEARCH("Baja",K40)))</formula>
    </cfRule>
    <cfRule type="containsText" dxfId="1668" priority="282" operator="containsText" text="Muy Baja">
      <formula>NOT(ISERROR(SEARCH("Muy Baja",K40)))</formula>
    </cfRule>
  </conditionalFormatting>
  <conditionalFormatting sqref="K40:K44">
    <cfRule type="containsText" dxfId="1667" priority="279" operator="containsText" text="Muy Alta">
      <formula>NOT(ISERROR(SEARCH("Muy Alta",K40)))</formula>
    </cfRule>
    <cfRule type="containsText" dxfId="1666" priority="280" operator="containsText" text="Alta">
      <formula>NOT(ISERROR(SEARCH("Alta",K40)))</formula>
    </cfRule>
  </conditionalFormatting>
  <conditionalFormatting sqref="L40:L44">
    <cfRule type="containsText" dxfId="1665" priority="275" operator="containsText" text="Catastrófico">
      <formula>NOT(ISERROR(SEARCH("Catastrófico",L40)))</formula>
    </cfRule>
    <cfRule type="containsText" dxfId="1664" priority="276" operator="containsText" text="Mayor">
      <formula>NOT(ISERROR(SEARCH("Mayor",L40)))</formula>
    </cfRule>
    <cfRule type="containsText" dxfId="1663" priority="277" operator="containsText" text="Menor">
      <formula>NOT(ISERROR(SEARCH("Menor",L40)))</formula>
    </cfRule>
    <cfRule type="containsText" dxfId="1662" priority="278" operator="containsText" text="Leve">
      <formula>NOT(ISERROR(SEARCH("Leve",L40)))</formula>
    </cfRule>
  </conditionalFormatting>
  <conditionalFormatting sqref="K45:L45">
    <cfRule type="containsText" dxfId="1661" priority="269" operator="containsText" text="3- Moderado">
      <formula>NOT(ISERROR(SEARCH("3- Moderado",K45)))</formula>
    </cfRule>
    <cfRule type="containsText" dxfId="1660" priority="270" operator="containsText" text="6- Moderado">
      <formula>NOT(ISERROR(SEARCH("6- Moderado",K45)))</formula>
    </cfRule>
    <cfRule type="containsText" dxfId="1659" priority="271" operator="containsText" text="4- Moderado">
      <formula>NOT(ISERROR(SEARCH("4- Moderado",K45)))</formula>
    </cfRule>
    <cfRule type="containsText" dxfId="1658" priority="272" operator="containsText" text="3- Bajo">
      <formula>NOT(ISERROR(SEARCH("3- Bajo",K45)))</formula>
    </cfRule>
    <cfRule type="containsText" dxfId="1657" priority="273" operator="containsText" text="4- Bajo">
      <formula>NOT(ISERROR(SEARCH("4- Bajo",K45)))</formula>
    </cfRule>
    <cfRule type="containsText" dxfId="1656" priority="274" operator="containsText" text="1- Bajo">
      <formula>NOT(ISERROR(SEARCH("1- Bajo",K45)))</formula>
    </cfRule>
  </conditionalFormatting>
  <conditionalFormatting sqref="H45:I45">
    <cfRule type="containsText" dxfId="1655" priority="263" operator="containsText" text="3- Moderado">
      <formula>NOT(ISERROR(SEARCH("3- Moderado",H45)))</formula>
    </cfRule>
    <cfRule type="containsText" dxfId="1654" priority="264" operator="containsText" text="6- Moderado">
      <formula>NOT(ISERROR(SEARCH("6- Moderado",H45)))</formula>
    </cfRule>
    <cfRule type="containsText" dxfId="1653" priority="265" operator="containsText" text="4- Moderado">
      <formula>NOT(ISERROR(SEARCH("4- Moderado",H45)))</formula>
    </cfRule>
    <cfRule type="containsText" dxfId="1652" priority="266" operator="containsText" text="3- Bajo">
      <formula>NOT(ISERROR(SEARCH("3- Bajo",H45)))</formula>
    </cfRule>
    <cfRule type="containsText" dxfId="1651" priority="267" operator="containsText" text="4- Bajo">
      <formula>NOT(ISERROR(SEARCH("4- Bajo",H45)))</formula>
    </cfRule>
    <cfRule type="containsText" dxfId="1650" priority="268" operator="containsText" text="1- Bajo">
      <formula>NOT(ISERROR(SEARCH("1- Bajo",H45)))</formula>
    </cfRule>
  </conditionalFormatting>
  <conditionalFormatting sqref="A45 C45:E45">
    <cfRule type="containsText" dxfId="1649" priority="257" operator="containsText" text="3- Moderado">
      <formula>NOT(ISERROR(SEARCH("3- Moderado",A45)))</formula>
    </cfRule>
    <cfRule type="containsText" dxfId="1648" priority="258" operator="containsText" text="6- Moderado">
      <formula>NOT(ISERROR(SEARCH("6- Moderado",A45)))</formula>
    </cfRule>
    <cfRule type="containsText" dxfId="1647" priority="259" operator="containsText" text="4- Moderado">
      <formula>NOT(ISERROR(SEARCH("4- Moderado",A45)))</formula>
    </cfRule>
    <cfRule type="containsText" dxfId="1646" priority="260" operator="containsText" text="3- Bajo">
      <formula>NOT(ISERROR(SEARCH("3- Bajo",A45)))</formula>
    </cfRule>
    <cfRule type="containsText" dxfId="1645" priority="261" operator="containsText" text="4- Bajo">
      <formula>NOT(ISERROR(SEARCH("4- Bajo",A45)))</formula>
    </cfRule>
    <cfRule type="containsText" dxfId="1644" priority="262" operator="containsText" text="1- Bajo">
      <formula>NOT(ISERROR(SEARCH("1- Bajo",A45)))</formula>
    </cfRule>
  </conditionalFormatting>
  <conditionalFormatting sqref="F45:G45">
    <cfRule type="containsText" dxfId="1643" priority="251" operator="containsText" text="3- Moderado">
      <formula>NOT(ISERROR(SEARCH("3- Moderado",F45)))</formula>
    </cfRule>
    <cfRule type="containsText" dxfId="1642" priority="252" operator="containsText" text="6- Moderado">
      <formula>NOT(ISERROR(SEARCH("6- Moderado",F45)))</formula>
    </cfRule>
    <cfRule type="containsText" dxfId="1641" priority="253" operator="containsText" text="4- Moderado">
      <formula>NOT(ISERROR(SEARCH("4- Moderado",F45)))</formula>
    </cfRule>
    <cfRule type="containsText" dxfId="1640" priority="254" operator="containsText" text="3- Bajo">
      <formula>NOT(ISERROR(SEARCH("3- Bajo",F45)))</formula>
    </cfRule>
    <cfRule type="containsText" dxfId="1639" priority="255" operator="containsText" text="4- Bajo">
      <formula>NOT(ISERROR(SEARCH("4- Bajo",F45)))</formula>
    </cfRule>
    <cfRule type="containsText" dxfId="1638" priority="256" operator="containsText" text="1- Bajo">
      <formula>NOT(ISERROR(SEARCH("1- Bajo",F45)))</formula>
    </cfRule>
  </conditionalFormatting>
  <conditionalFormatting sqref="J45:J49">
    <cfRule type="containsText" dxfId="1637" priority="246" operator="containsText" text="Bajo">
      <formula>NOT(ISERROR(SEARCH("Bajo",J45)))</formula>
    </cfRule>
    <cfRule type="containsText" dxfId="1636" priority="247" operator="containsText" text="Moderado">
      <formula>NOT(ISERROR(SEARCH("Moderado",J45)))</formula>
    </cfRule>
    <cfRule type="containsText" dxfId="1635" priority="248" operator="containsText" text="Alto">
      <formula>NOT(ISERROR(SEARCH("Alto",J45)))</formula>
    </cfRule>
    <cfRule type="containsText" dxfId="1634" priority="249" operator="containsText" text="Extremo">
      <formula>NOT(ISERROR(SEARCH("Extremo",J45)))</formula>
    </cfRule>
    <cfRule type="colorScale" priority="250">
      <colorScale>
        <cfvo type="min"/>
        <cfvo type="max"/>
        <color rgb="FFFF7128"/>
        <color rgb="FFFFEF9C"/>
      </colorScale>
    </cfRule>
  </conditionalFormatting>
  <conditionalFormatting sqref="M45:M49">
    <cfRule type="containsText" dxfId="1633" priority="221" operator="containsText" text="Moderado">
      <formula>NOT(ISERROR(SEARCH("Moderado",M45)))</formula>
    </cfRule>
    <cfRule type="containsText" dxfId="1632" priority="241" operator="containsText" text="Bajo">
      <formula>NOT(ISERROR(SEARCH("Bajo",M45)))</formula>
    </cfRule>
    <cfRule type="containsText" dxfId="1631" priority="242" operator="containsText" text="Moderado">
      <formula>NOT(ISERROR(SEARCH("Moderado",M45)))</formula>
    </cfRule>
    <cfRule type="containsText" dxfId="1630" priority="243" operator="containsText" text="Alto">
      <formula>NOT(ISERROR(SEARCH("Alto",M45)))</formula>
    </cfRule>
    <cfRule type="containsText" dxfId="1629" priority="244" operator="containsText" text="Extremo">
      <formula>NOT(ISERROR(SEARCH("Extremo",M45)))</formula>
    </cfRule>
    <cfRule type="colorScale" priority="245">
      <colorScale>
        <cfvo type="min"/>
        <cfvo type="max"/>
        <color rgb="FFFF7128"/>
        <color rgb="FFFFEF9C"/>
      </colorScale>
    </cfRule>
  </conditionalFormatting>
  <conditionalFormatting sqref="N45">
    <cfRule type="containsText" dxfId="1628" priority="235" operator="containsText" text="3- Moderado">
      <formula>NOT(ISERROR(SEARCH("3- Moderado",N45)))</formula>
    </cfRule>
    <cfRule type="containsText" dxfId="1627" priority="236" operator="containsText" text="6- Moderado">
      <formula>NOT(ISERROR(SEARCH("6- Moderado",N45)))</formula>
    </cfRule>
    <cfRule type="containsText" dxfId="1626" priority="237" operator="containsText" text="4- Moderado">
      <formula>NOT(ISERROR(SEARCH("4- Moderado",N45)))</formula>
    </cfRule>
    <cfRule type="containsText" dxfId="1625" priority="238" operator="containsText" text="3- Bajo">
      <formula>NOT(ISERROR(SEARCH("3- Bajo",N45)))</formula>
    </cfRule>
    <cfRule type="containsText" dxfId="1624" priority="239" operator="containsText" text="4- Bajo">
      <formula>NOT(ISERROR(SEARCH("4- Bajo",N45)))</formula>
    </cfRule>
    <cfRule type="containsText" dxfId="1623" priority="240" operator="containsText" text="1- Bajo">
      <formula>NOT(ISERROR(SEARCH("1- Bajo",N45)))</formula>
    </cfRule>
  </conditionalFormatting>
  <conditionalFormatting sqref="H45:H49">
    <cfRule type="containsText" dxfId="1622" priority="222" operator="containsText" text="Muy Alta">
      <formula>NOT(ISERROR(SEARCH("Muy Alta",H45)))</formula>
    </cfRule>
    <cfRule type="containsText" dxfId="1621" priority="223" operator="containsText" text="Alta">
      <formula>NOT(ISERROR(SEARCH("Alta",H45)))</formula>
    </cfRule>
    <cfRule type="containsText" dxfId="1620" priority="224" operator="containsText" text="Muy Alta">
      <formula>NOT(ISERROR(SEARCH("Muy Alta",H45)))</formula>
    </cfRule>
    <cfRule type="containsText" dxfId="1619" priority="229" operator="containsText" text="Muy Baja">
      <formula>NOT(ISERROR(SEARCH("Muy Baja",H45)))</formula>
    </cfRule>
    <cfRule type="containsText" dxfId="1618" priority="230" operator="containsText" text="Baja">
      <formula>NOT(ISERROR(SEARCH("Baja",H45)))</formula>
    </cfRule>
    <cfRule type="containsText" dxfId="1617" priority="231" operator="containsText" text="Media">
      <formula>NOT(ISERROR(SEARCH("Media",H45)))</formula>
    </cfRule>
    <cfRule type="containsText" dxfId="1616" priority="232" operator="containsText" text="Alta">
      <formula>NOT(ISERROR(SEARCH("Alta",H45)))</formula>
    </cfRule>
    <cfRule type="containsText" dxfId="1615" priority="234" operator="containsText" text="Muy Alta">
      <formula>NOT(ISERROR(SEARCH("Muy Alta",H45)))</formula>
    </cfRule>
  </conditionalFormatting>
  <conditionalFormatting sqref="I45:I49">
    <cfRule type="containsText" dxfId="1614" priority="225" operator="containsText" text="Catastrófico">
      <formula>NOT(ISERROR(SEARCH("Catastrófico",I45)))</formula>
    </cfRule>
    <cfRule type="containsText" dxfId="1613" priority="226" operator="containsText" text="Mayor">
      <formula>NOT(ISERROR(SEARCH("Mayor",I45)))</formula>
    </cfRule>
    <cfRule type="containsText" dxfId="1612" priority="227" operator="containsText" text="Menor">
      <formula>NOT(ISERROR(SEARCH("Menor",I45)))</formula>
    </cfRule>
    <cfRule type="containsText" dxfId="1611" priority="228" operator="containsText" text="Leve">
      <formula>NOT(ISERROR(SEARCH("Leve",I45)))</formula>
    </cfRule>
    <cfRule type="containsText" dxfId="1610" priority="233" operator="containsText" text="Moderado">
      <formula>NOT(ISERROR(SEARCH("Moderado",I45)))</formula>
    </cfRule>
  </conditionalFormatting>
  <conditionalFormatting sqref="K45:K49">
    <cfRule type="containsText" dxfId="1609" priority="220" operator="containsText" text="Media">
      <formula>NOT(ISERROR(SEARCH("Media",K45)))</formula>
    </cfRule>
  </conditionalFormatting>
  <conditionalFormatting sqref="L45:L49">
    <cfRule type="containsText" dxfId="1608" priority="219" operator="containsText" text="Moderado">
      <formula>NOT(ISERROR(SEARCH("Moderado",L45)))</formula>
    </cfRule>
  </conditionalFormatting>
  <conditionalFormatting sqref="J45:J49">
    <cfRule type="containsText" dxfId="1607" priority="218" operator="containsText" text="Moderado">
      <formula>NOT(ISERROR(SEARCH("Moderado",J45)))</formula>
    </cfRule>
  </conditionalFormatting>
  <conditionalFormatting sqref="J45:J49">
    <cfRule type="containsText" dxfId="1606" priority="216" operator="containsText" text="Bajo">
      <formula>NOT(ISERROR(SEARCH("Bajo",J45)))</formula>
    </cfRule>
    <cfRule type="containsText" dxfId="1605" priority="217" operator="containsText" text="Extremo">
      <formula>NOT(ISERROR(SEARCH("Extremo",J45)))</formula>
    </cfRule>
  </conditionalFormatting>
  <conditionalFormatting sqref="K45:K49">
    <cfRule type="containsText" dxfId="1604" priority="214" operator="containsText" text="Baja">
      <formula>NOT(ISERROR(SEARCH("Baja",K45)))</formula>
    </cfRule>
    <cfRule type="containsText" dxfId="1603" priority="215" operator="containsText" text="Muy Baja">
      <formula>NOT(ISERROR(SEARCH("Muy Baja",K45)))</formula>
    </cfRule>
  </conditionalFormatting>
  <conditionalFormatting sqref="K45:K49">
    <cfRule type="containsText" dxfId="1602" priority="212" operator="containsText" text="Muy Alta">
      <formula>NOT(ISERROR(SEARCH("Muy Alta",K45)))</formula>
    </cfRule>
    <cfRule type="containsText" dxfId="1601" priority="213" operator="containsText" text="Alta">
      <formula>NOT(ISERROR(SEARCH("Alta",K45)))</formula>
    </cfRule>
  </conditionalFormatting>
  <conditionalFormatting sqref="L45:L49">
    <cfRule type="containsText" dxfId="1600" priority="208" operator="containsText" text="Catastrófico">
      <formula>NOT(ISERROR(SEARCH("Catastrófico",L45)))</formula>
    </cfRule>
    <cfRule type="containsText" dxfId="1599" priority="209" operator="containsText" text="Mayor">
      <formula>NOT(ISERROR(SEARCH("Mayor",L45)))</formula>
    </cfRule>
    <cfRule type="containsText" dxfId="1598" priority="210" operator="containsText" text="Menor">
      <formula>NOT(ISERROR(SEARCH("Menor",L45)))</formula>
    </cfRule>
    <cfRule type="containsText" dxfId="1597" priority="211" operator="containsText" text="Leve">
      <formula>NOT(ISERROR(SEARCH("Leve",L45)))</formula>
    </cfRule>
  </conditionalFormatting>
  <conditionalFormatting sqref="K50:L50">
    <cfRule type="containsText" dxfId="1596" priority="202" operator="containsText" text="3- Moderado">
      <formula>NOT(ISERROR(SEARCH("3- Moderado",K50)))</formula>
    </cfRule>
    <cfRule type="containsText" dxfId="1595" priority="203" operator="containsText" text="6- Moderado">
      <formula>NOT(ISERROR(SEARCH("6- Moderado",K50)))</formula>
    </cfRule>
    <cfRule type="containsText" dxfId="1594" priority="204" operator="containsText" text="4- Moderado">
      <formula>NOT(ISERROR(SEARCH("4- Moderado",K50)))</formula>
    </cfRule>
    <cfRule type="containsText" dxfId="1593" priority="205" operator="containsText" text="3- Bajo">
      <formula>NOT(ISERROR(SEARCH("3- Bajo",K50)))</formula>
    </cfRule>
    <cfRule type="containsText" dxfId="1592" priority="206" operator="containsText" text="4- Bajo">
      <formula>NOT(ISERROR(SEARCH("4- Bajo",K50)))</formula>
    </cfRule>
    <cfRule type="containsText" dxfId="1591" priority="207" operator="containsText" text="1- Bajo">
      <formula>NOT(ISERROR(SEARCH("1- Bajo",K50)))</formula>
    </cfRule>
  </conditionalFormatting>
  <conditionalFormatting sqref="H50:I50">
    <cfRule type="containsText" dxfId="1590" priority="196" operator="containsText" text="3- Moderado">
      <formula>NOT(ISERROR(SEARCH("3- Moderado",H50)))</formula>
    </cfRule>
    <cfRule type="containsText" dxfId="1589" priority="197" operator="containsText" text="6- Moderado">
      <formula>NOT(ISERROR(SEARCH("6- Moderado",H50)))</formula>
    </cfRule>
    <cfRule type="containsText" dxfId="1588" priority="198" operator="containsText" text="4- Moderado">
      <formula>NOT(ISERROR(SEARCH("4- Moderado",H50)))</formula>
    </cfRule>
    <cfRule type="containsText" dxfId="1587" priority="199" operator="containsText" text="3- Bajo">
      <formula>NOT(ISERROR(SEARCH("3- Bajo",H50)))</formula>
    </cfRule>
    <cfRule type="containsText" dxfId="1586" priority="200" operator="containsText" text="4- Bajo">
      <formula>NOT(ISERROR(SEARCH("4- Bajo",H50)))</formula>
    </cfRule>
    <cfRule type="containsText" dxfId="1585" priority="201" operator="containsText" text="1- Bajo">
      <formula>NOT(ISERROR(SEARCH("1- Bajo",H50)))</formula>
    </cfRule>
  </conditionalFormatting>
  <conditionalFormatting sqref="A50 C50:E50">
    <cfRule type="containsText" dxfId="1584" priority="190" operator="containsText" text="3- Moderado">
      <formula>NOT(ISERROR(SEARCH("3- Moderado",A50)))</formula>
    </cfRule>
    <cfRule type="containsText" dxfId="1583" priority="191" operator="containsText" text="6- Moderado">
      <formula>NOT(ISERROR(SEARCH("6- Moderado",A50)))</formula>
    </cfRule>
    <cfRule type="containsText" dxfId="1582" priority="192" operator="containsText" text="4- Moderado">
      <formula>NOT(ISERROR(SEARCH("4- Moderado",A50)))</formula>
    </cfRule>
    <cfRule type="containsText" dxfId="1581" priority="193" operator="containsText" text="3- Bajo">
      <formula>NOT(ISERROR(SEARCH("3- Bajo",A50)))</formula>
    </cfRule>
    <cfRule type="containsText" dxfId="1580" priority="194" operator="containsText" text="4- Bajo">
      <formula>NOT(ISERROR(SEARCH("4- Bajo",A50)))</formula>
    </cfRule>
    <cfRule type="containsText" dxfId="1579" priority="195" operator="containsText" text="1- Bajo">
      <formula>NOT(ISERROR(SEARCH("1- Bajo",A50)))</formula>
    </cfRule>
  </conditionalFormatting>
  <conditionalFormatting sqref="F50:G50">
    <cfRule type="containsText" dxfId="1578" priority="184" operator="containsText" text="3- Moderado">
      <formula>NOT(ISERROR(SEARCH("3- Moderado",F50)))</formula>
    </cfRule>
    <cfRule type="containsText" dxfId="1577" priority="185" operator="containsText" text="6- Moderado">
      <formula>NOT(ISERROR(SEARCH("6- Moderado",F50)))</formula>
    </cfRule>
    <cfRule type="containsText" dxfId="1576" priority="186" operator="containsText" text="4- Moderado">
      <formula>NOT(ISERROR(SEARCH("4- Moderado",F50)))</formula>
    </cfRule>
    <cfRule type="containsText" dxfId="1575" priority="187" operator="containsText" text="3- Bajo">
      <formula>NOT(ISERROR(SEARCH("3- Bajo",F50)))</formula>
    </cfRule>
    <cfRule type="containsText" dxfId="1574" priority="188" operator="containsText" text="4- Bajo">
      <formula>NOT(ISERROR(SEARCH("4- Bajo",F50)))</formula>
    </cfRule>
    <cfRule type="containsText" dxfId="1573" priority="189" operator="containsText" text="1- Bajo">
      <formula>NOT(ISERROR(SEARCH("1- Bajo",F50)))</formula>
    </cfRule>
  </conditionalFormatting>
  <conditionalFormatting sqref="J50:J54">
    <cfRule type="containsText" dxfId="1572" priority="179" operator="containsText" text="Bajo">
      <formula>NOT(ISERROR(SEARCH("Bajo",J50)))</formula>
    </cfRule>
    <cfRule type="containsText" dxfId="1571" priority="180" operator="containsText" text="Moderado">
      <formula>NOT(ISERROR(SEARCH("Moderado",J50)))</formula>
    </cfRule>
    <cfRule type="containsText" dxfId="1570" priority="181" operator="containsText" text="Alto">
      <formula>NOT(ISERROR(SEARCH("Alto",J50)))</formula>
    </cfRule>
    <cfRule type="containsText" dxfId="1569" priority="182" operator="containsText" text="Extremo">
      <formula>NOT(ISERROR(SEARCH("Extremo",J50)))</formula>
    </cfRule>
    <cfRule type="colorScale" priority="183">
      <colorScale>
        <cfvo type="min"/>
        <cfvo type="max"/>
        <color rgb="FFFF7128"/>
        <color rgb="FFFFEF9C"/>
      </colorScale>
    </cfRule>
  </conditionalFormatting>
  <conditionalFormatting sqref="M50:M54">
    <cfRule type="containsText" dxfId="1568" priority="154" operator="containsText" text="Moderado">
      <formula>NOT(ISERROR(SEARCH("Moderado",M50)))</formula>
    </cfRule>
    <cfRule type="containsText" dxfId="1567" priority="174" operator="containsText" text="Bajo">
      <formula>NOT(ISERROR(SEARCH("Bajo",M50)))</formula>
    </cfRule>
    <cfRule type="containsText" dxfId="1566" priority="175" operator="containsText" text="Moderado">
      <formula>NOT(ISERROR(SEARCH("Moderado",M50)))</formula>
    </cfRule>
    <cfRule type="containsText" dxfId="1565" priority="176" operator="containsText" text="Alto">
      <formula>NOT(ISERROR(SEARCH("Alto",M50)))</formula>
    </cfRule>
    <cfRule type="containsText" dxfId="1564" priority="177" operator="containsText" text="Extremo">
      <formula>NOT(ISERROR(SEARCH("Extremo",M50)))</formula>
    </cfRule>
    <cfRule type="colorScale" priority="178">
      <colorScale>
        <cfvo type="min"/>
        <cfvo type="max"/>
        <color rgb="FFFF7128"/>
        <color rgb="FFFFEF9C"/>
      </colorScale>
    </cfRule>
  </conditionalFormatting>
  <conditionalFormatting sqref="N50">
    <cfRule type="containsText" dxfId="1563" priority="168" operator="containsText" text="3- Moderado">
      <formula>NOT(ISERROR(SEARCH("3- Moderado",N50)))</formula>
    </cfRule>
    <cfRule type="containsText" dxfId="1562" priority="169" operator="containsText" text="6- Moderado">
      <formula>NOT(ISERROR(SEARCH("6- Moderado",N50)))</formula>
    </cfRule>
    <cfRule type="containsText" dxfId="1561" priority="170" operator="containsText" text="4- Moderado">
      <formula>NOT(ISERROR(SEARCH("4- Moderado",N50)))</formula>
    </cfRule>
    <cfRule type="containsText" dxfId="1560" priority="171" operator="containsText" text="3- Bajo">
      <formula>NOT(ISERROR(SEARCH("3- Bajo",N50)))</formula>
    </cfRule>
    <cfRule type="containsText" dxfId="1559" priority="172" operator="containsText" text="4- Bajo">
      <formula>NOT(ISERROR(SEARCH("4- Bajo",N50)))</formula>
    </cfRule>
    <cfRule type="containsText" dxfId="1558" priority="173" operator="containsText" text="1- Bajo">
      <formula>NOT(ISERROR(SEARCH("1- Bajo",N50)))</formula>
    </cfRule>
  </conditionalFormatting>
  <conditionalFormatting sqref="H50:H54">
    <cfRule type="containsText" dxfId="1557" priority="155" operator="containsText" text="Muy Alta">
      <formula>NOT(ISERROR(SEARCH("Muy Alta",H50)))</formula>
    </cfRule>
    <cfRule type="containsText" dxfId="1556" priority="156" operator="containsText" text="Alta">
      <formula>NOT(ISERROR(SEARCH("Alta",H50)))</formula>
    </cfRule>
    <cfRule type="containsText" dxfId="1555" priority="157" operator="containsText" text="Muy Alta">
      <formula>NOT(ISERROR(SEARCH("Muy Alta",H50)))</formula>
    </cfRule>
    <cfRule type="containsText" dxfId="1554" priority="162" operator="containsText" text="Muy Baja">
      <formula>NOT(ISERROR(SEARCH("Muy Baja",H50)))</formula>
    </cfRule>
    <cfRule type="containsText" dxfId="1553" priority="163" operator="containsText" text="Baja">
      <formula>NOT(ISERROR(SEARCH("Baja",H50)))</formula>
    </cfRule>
    <cfRule type="containsText" dxfId="1552" priority="164" operator="containsText" text="Media">
      <formula>NOT(ISERROR(SEARCH("Media",H50)))</formula>
    </cfRule>
    <cfRule type="containsText" dxfId="1551" priority="165" operator="containsText" text="Alta">
      <formula>NOT(ISERROR(SEARCH("Alta",H50)))</formula>
    </cfRule>
    <cfRule type="containsText" dxfId="1550" priority="167" operator="containsText" text="Muy Alta">
      <formula>NOT(ISERROR(SEARCH("Muy Alta",H50)))</formula>
    </cfRule>
  </conditionalFormatting>
  <conditionalFormatting sqref="I50:I54">
    <cfRule type="containsText" dxfId="1549" priority="158" operator="containsText" text="Catastrófico">
      <formula>NOT(ISERROR(SEARCH("Catastrófico",I50)))</formula>
    </cfRule>
    <cfRule type="containsText" dxfId="1548" priority="159" operator="containsText" text="Mayor">
      <formula>NOT(ISERROR(SEARCH("Mayor",I50)))</formula>
    </cfRule>
    <cfRule type="containsText" dxfId="1547" priority="160" operator="containsText" text="Menor">
      <formula>NOT(ISERROR(SEARCH("Menor",I50)))</formula>
    </cfRule>
    <cfRule type="containsText" dxfId="1546" priority="161" operator="containsText" text="Leve">
      <formula>NOT(ISERROR(SEARCH("Leve",I50)))</formula>
    </cfRule>
    <cfRule type="containsText" dxfId="1545" priority="166" operator="containsText" text="Moderado">
      <formula>NOT(ISERROR(SEARCH("Moderado",I50)))</formula>
    </cfRule>
  </conditionalFormatting>
  <conditionalFormatting sqref="K50:K54">
    <cfRule type="containsText" dxfId="1544" priority="153" operator="containsText" text="Media">
      <formula>NOT(ISERROR(SEARCH("Media",K50)))</formula>
    </cfRule>
  </conditionalFormatting>
  <conditionalFormatting sqref="L50:L54">
    <cfRule type="containsText" dxfId="1543" priority="152" operator="containsText" text="Moderado">
      <formula>NOT(ISERROR(SEARCH("Moderado",L50)))</formula>
    </cfRule>
  </conditionalFormatting>
  <conditionalFormatting sqref="J50:J54">
    <cfRule type="containsText" dxfId="1542" priority="151" operator="containsText" text="Moderado">
      <formula>NOT(ISERROR(SEARCH("Moderado",J50)))</formula>
    </cfRule>
  </conditionalFormatting>
  <conditionalFormatting sqref="J50:J54">
    <cfRule type="containsText" dxfId="1541" priority="149" operator="containsText" text="Bajo">
      <formula>NOT(ISERROR(SEARCH("Bajo",J50)))</formula>
    </cfRule>
    <cfRule type="containsText" dxfId="1540" priority="150" operator="containsText" text="Extremo">
      <formula>NOT(ISERROR(SEARCH("Extremo",J50)))</formula>
    </cfRule>
  </conditionalFormatting>
  <conditionalFormatting sqref="K50:K54">
    <cfRule type="containsText" dxfId="1539" priority="147" operator="containsText" text="Baja">
      <formula>NOT(ISERROR(SEARCH("Baja",K50)))</formula>
    </cfRule>
    <cfRule type="containsText" dxfId="1538" priority="148" operator="containsText" text="Muy Baja">
      <formula>NOT(ISERROR(SEARCH("Muy Baja",K50)))</formula>
    </cfRule>
  </conditionalFormatting>
  <conditionalFormatting sqref="K50:K54">
    <cfRule type="containsText" dxfId="1537" priority="145" operator="containsText" text="Muy Alta">
      <formula>NOT(ISERROR(SEARCH("Muy Alta",K50)))</formula>
    </cfRule>
    <cfRule type="containsText" dxfId="1536" priority="146" operator="containsText" text="Alta">
      <formula>NOT(ISERROR(SEARCH("Alta",K50)))</formula>
    </cfRule>
  </conditionalFormatting>
  <conditionalFormatting sqref="L50:L54">
    <cfRule type="containsText" dxfId="1535" priority="141" operator="containsText" text="Catastrófico">
      <formula>NOT(ISERROR(SEARCH("Catastrófico",L50)))</formula>
    </cfRule>
    <cfRule type="containsText" dxfId="1534" priority="142" operator="containsText" text="Mayor">
      <formula>NOT(ISERROR(SEARCH("Mayor",L50)))</formula>
    </cfRule>
    <cfRule type="containsText" dxfId="1533" priority="143" operator="containsText" text="Menor">
      <formula>NOT(ISERROR(SEARCH("Menor",L50)))</formula>
    </cfRule>
    <cfRule type="containsText" dxfId="1532" priority="144" operator="containsText" text="Leve">
      <formula>NOT(ISERROR(SEARCH("Leve",L50)))</formula>
    </cfRule>
  </conditionalFormatting>
  <conditionalFormatting sqref="K55:L55">
    <cfRule type="containsText" dxfId="1531" priority="135" operator="containsText" text="3- Moderado">
      <formula>NOT(ISERROR(SEARCH("3- Moderado",K55)))</formula>
    </cfRule>
    <cfRule type="containsText" dxfId="1530" priority="136" operator="containsText" text="6- Moderado">
      <formula>NOT(ISERROR(SEARCH("6- Moderado",K55)))</formula>
    </cfRule>
    <cfRule type="containsText" dxfId="1529" priority="137" operator="containsText" text="4- Moderado">
      <formula>NOT(ISERROR(SEARCH("4- Moderado",K55)))</formula>
    </cfRule>
    <cfRule type="containsText" dxfId="1528" priority="138" operator="containsText" text="3- Bajo">
      <formula>NOT(ISERROR(SEARCH("3- Bajo",K55)))</formula>
    </cfRule>
    <cfRule type="containsText" dxfId="1527" priority="139" operator="containsText" text="4- Bajo">
      <formula>NOT(ISERROR(SEARCH("4- Bajo",K55)))</formula>
    </cfRule>
    <cfRule type="containsText" dxfId="1526" priority="140" operator="containsText" text="1- Bajo">
      <formula>NOT(ISERROR(SEARCH("1- Bajo",K55)))</formula>
    </cfRule>
  </conditionalFormatting>
  <conditionalFormatting sqref="H55:I55">
    <cfRule type="containsText" dxfId="1525" priority="129" operator="containsText" text="3- Moderado">
      <formula>NOT(ISERROR(SEARCH("3- Moderado",H55)))</formula>
    </cfRule>
    <cfRule type="containsText" dxfId="1524" priority="130" operator="containsText" text="6- Moderado">
      <formula>NOT(ISERROR(SEARCH("6- Moderado",H55)))</formula>
    </cfRule>
    <cfRule type="containsText" dxfId="1523" priority="131" operator="containsText" text="4- Moderado">
      <formula>NOT(ISERROR(SEARCH("4- Moderado",H55)))</formula>
    </cfRule>
    <cfRule type="containsText" dxfId="1522" priority="132" operator="containsText" text="3- Bajo">
      <formula>NOT(ISERROR(SEARCH("3- Bajo",H55)))</formula>
    </cfRule>
    <cfRule type="containsText" dxfId="1521" priority="133" operator="containsText" text="4- Bajo">
      <formula>NOT(ISERROR(SEARCH("4- Bajo",H55)))</formula>
    </cfRule>
    <cfRule type="containsText" dxfId="1520" priority="134" operator="containsText" text="1- Bajo">
      <formula>NOT(ISERROR(SEARCH("1- Bajo",H55)))</formula>
    </cfRule>
  </conditionalFormatting>
  <conditionalFormatting sqref="A55 C55:E55">
    <cfRule type="containsText" dxfId="1519" priority="123" operator="containsText" text="3- Moderado">
      <formula>NOT(ISERROR(SEARCH("3- Moderado",A55)))</formula>
    </cfRule>
    <cfRule type="containsText" dxfId="1518" priority="124" operator="containsText" text="6- Moderado">
      <formula>NOT(ISERROR(SEARCH("6- Moderado",A55)))</formula>
    </cfRule>
    <cfRule type="containsText" dxfId="1517" priority="125" operator="containsText" text="4- Moderado">
      <formula>NOT(ISERROR(SEARCH("4- Moderado",A55)))</formula>
    </cfRule>
    <cfRule type="containsText" dxfId="1516" priority="126" operator="containsText" text="3- Bajo">
      <formula>NOT(ISERROR(SEARCH("3- Bajo",A55)))</formula>
    </cfRule>
    <cfRule type="containsText" dxfId="1515" priority="127" operator="containsText" text="4- Bajo">
      <formula>NOT(ISERROR(SEARCH("4- Bajo",A55)))</formula>
    </cfRule>
    <cfRule type="containsText" dxfId="1514" priority="128" operator="containsText" text="1- Bajo">
      <formula>NOT(ISERROR(SEARCH("1- Bajo",A55)))</formula>
    </cfRule>
  </conditionalFormatting>
  <conditionalFormatting sqref="F55:G55">
    <cfRule type="containsText" dxfId="1513" priority="117" operator="containsText" text="3- Moderado">
      <formula>NOT(ISERROR(SEARCH("3- Moderado",F55)))</formula>
    </cfRule>
    <cfRule type="containsText" dxfId="1512" priority="118" operator="containsText" text="6- Moderado">
      <formula>NOT(ISERROR(SEARCH("6- Moderado",F55)))</formula>
    </cfRule>
    <cfRule type="containsText" dxfId="1511" priority="119" operator="containsText" text="4- Moderado">
      <formula>NOT(ISERROR(SEARCH("4- Moderado",F55)))</formula>
    </cfRule>
    <cfRule type="containsText" dxfId="1510" priority="120" operator="containsText" text="3- Bajo">
      <formula>NOT(ISERROR(SEARCH("3- Bajo",F55)))</formula>
    </cfRule>
    <cfRule type="containsText" dxfId="1509" priority="121" operator="containsText" text="4- Bajo">
      <formula>NOT(ISERROR(SEARCH("4- Bajo",F55)))</formula>
    </cfRule>
    <cfRule type="containsText" dxfId="1508" priority="122" operator="containsText" text="1- Bajo">
      <formula>NOT(ISERROR(SEARCH("1- Bajo",F55)))</formula>
    </cfRule>
  </conditionalFormatting>
  <conditionalFormatting sqref="J55:J59">
    <cfRule type="containsText" dxfId="1507" priority="112" operator="containsText" text="Bajo">
      <formula>NOT(ISERROR(SEARCH("Bajo",J55)))</formula>
    </cfRule>
    <cfRule type="containsText" dxfId="1506" priority="113" operator="containsText" text="Moderado">
      <formula>NOT(ISERROR(SEARCH("Moderado",J55)))</formula>
    </cfRule>
    <cfRule type="containsText" dxfId="1505" priority="114" operator="containsText" text="Alto">
      <formula>NOT(ISERROR(SEARCH("Alto",J55)))</formula>
    </cfRule>
    <cfRule type="containsText" dxfId="1504" priority="115" operator="containsText" text="Extremo">
      <formula>NOT(ISERROR(SEARCH("Extremo",J55)))</formula>
    </cfRule>
    <cfRule type="colorScale" priority="116">
      <colorScale>
        <cfvo type="min"/>
        <cfvo type="max"/>
        <color rgb="FFFF7128"/>
        <color rgb="FFFFEF9C"/>
      </colorScale>
    </cfRule>
  </conditionalFormatting>
  <conditionalFormatting sqref="M55:M59">
    <cfRule type="containsText" dxfId="1503" priority="87" operator="containsText" text="Moderado">
      <formula>NOT(ISERROR(SEARCH("Moderado",M55)))</formula>
    </cfRule>
    <cfRule type="containsText" dxfId="1502" priority="107" operator="containsText" text="Bajo">
      <formula>NOT(ISERROR(SEARCH("Bajo",M55)))</formula>
    </cfRule>
    <cfRule type="containsText" dxfId="1501" priority="108" operator="containsText" text="Moderado">
      <formula>NOT(ISERROR(SEARCH("Moderado",M55)))</formula>
    </cfRule>
    <cfRule type="containsText" dxfId="1500" priority="109" operator="containsText" text="Alto">
      <formula>NOT(ISERROR(SEARCH("Alto",M55)))</formula>
    </cfRule>
    <cfRule type="containsText" dxfId="1499" priority="110" operator="containsText" text="Extremo">
      <formula>NOT(ISERROR(SEARCH("Extremo",M55)))</formula>
    </cfRule>
    <cfRule type="colorScale" priority="111">
      <colorScale>
        <cfvo type="min"/>
        <cfvo type="max"/>
        <color rgb="FFFF7128"/>
        <color rgb="FFFFEF9C"/>
      </colorScale>
    </cfRule>
  </conditionalFormatting>
  <conditionalFormatting sqref="N55">
    <cfRule type="containsText" dxfId="1498" priority="101" operator="containsText" text="3- Moderado">
      <formula>NOT(ISERROR(SEARCH("3- Moderado",N55)))</formula>
    </cfRule>
    <cfRule type="containsText" dxfId="1497" priority="102" operator="containsText" text="6- Moderado">
      <formula>NOT(ISERROR(SEARCH("6- Moderado",N55)))</formula>
    </cfRule>
    <cfRule type="containsText" dxfId="1496" priority="103" operator="containsText" text="4- Moderado">
      <formula>NOT(ISERROR(SEARCH("4- Moderado",N55)))</formula>
    </cfRule>
    <cfRule type="containsText" dxfId="1495" priority="104" operator="containsText" text="3- Bajo">
      <formula>NOT(ISERROR(SEARCH("3- Bajo",N55)))</formula>
    </cfRule>
    <cfRule type="containsText" dxfId="1494" priority="105" operator="containsText" text="4- Bajo">
      <formula>NOT(ISERROR(SEARCH("4- Bajo",N55)))</formula>
    </cfRule>
    <cfRule type="containsText" dxfId="1493" priority="106" operator="containsText" text="1- Bajo">
      <formula>NOT(ISERROR(SEARCH("1- Bajo",N55)))</formula>
    </cfRule>
  </conditionalFormatting>
  <conditionalFormatting sqref="H55:H59">
    <cfRule type="containsText" dxfId="1492" priority="88" operator="containsText" text="Muy Alta">
      <formula>NOT(ISERROR(SEARCH("Muy Alta",H55)))</formula>
    </cfRule>
    <cfRule type="containsText" dxfId="1491" priority="89" operator="containsText" text="Alta">
      <formula>NOT(ISERROR(SEARCH("Alta",H55)))</formula>
    </cfRule>
    <cfRule type="containsText" dxfId="1490" priority="90" operator="containsText" text="Muy Alta">
      <formula>NOT(ISERROR(SEARCH("Muy Alta",H55)))</formula>
    </cfRule>
    <cfRule type="containsText" dxfId="1489" priority="95" operator="containsText" text="Muy Baja">
      <formula>NOT(ISERROR(SEARCH("Muy Baja",H55)))</formula>
    </cfRule>
    <cfRule type="containsText" dxfId="1488" priority="96" operator="containsText" text="Baja">
      <formula>NOT(ISERROR(SEARCH("Baja",H55)))</formula>
    </cfRule>
    <cfRule type="containsText" dxfId="1487" priority="97" operator="containsText" text="Media">
      <formula>NOT(ISERROR(SEARCH("Media",H55)))</formula>
    </cfRule>
    <cfRule type="containsText" dxfId="1486" priority="98" operator="containsText" text="Alta">
      <formula>NOT(ISERROR(SEARCH("Alta",H55)))</formula>
    </cfRule>
    <cfRule type="containsText" dxfId="1485" priority="100" operator="containsText" text="Muy Alta">
      <formula>NOT(ISERROR(SEARCH("Muy Alta",H55)))</formula>
    </cfRule>
  </conditionalFormatting>
  <conditionalFormatting sqref="I55:I59">
    <cfRule type="containsText" dxfId="1484" priority="91" operator="containsText" text="Catastrófico">
      <formula>NOT(ISERROR(SEARCH("Catastrófico",I55)))</formula>
    </cfRule>
    <cfRule type="containsText" dxfId="1483" priority="92" operator="containsText" text="Mayor">
      <formula>NOT(ISERROR(SEARCH("Mayor",I55)))</formula>
    </cfRule>
    <cfRule type="containsText" dxfId="1482" priority="93" operator="containsText" text="Menor">
      <formula>NOT(ISERROR(SEARCH("Menor",I55)))</formula>
    </cfRule>
    <cfRule type="containsText" dxfId="1481" priority="94" operator="containsText" text="Leve">
      <formula>NOT(ISERROR(SEARCH("Leve",I55)))</formula>
    </cfRule>
    <cfRule type="containsText" dxfId="1480" priority="99" operator="containsText" text="Moderado">
      <formula>NOT(ISERROR(SEARCH("Moderado",I55)))</formula>
    </cfRule>
  </conditionalFormatting>
  <conditionalFormatting sqref="K55:K59">
    <cfRule type="containsText" dxfId="1479" priority="86" operator="containsText" text="Media">
      <formula>NOT(ISERROR(SEARCH("Media",K55)))</formula>
    </cfRule>
  </conditionalFormatting>
  <conditionalFormatting sqref="L55:L59">
    <cfRule type="containsText" dxfId="1478" priority="85" operator="containsText" text="Moderado">
      <formula>NOT(ISERROR(SEARCH("Moderado",L55)))</formula>
    </cfRule>
  </conditionalFormatting>
  <conditionalFormatting sqref="J55:J59">
    <cfRule type="containsText" dxfId="1477" priority="84" operator="containsText" text="Moderado">
      <formula>NOT(ISERROR(SEARCH("Moderado",J55)))</formula>
    </cfRule>
  </conditionalFormatting>
  <conditionalFormatting sqref="J55:J59">
    <cfRule type="containsText" dxfId="1476" priority="82" operator="containsText" text="Bajo">
      <formula>NOT(ISERROR(SEARCH("Bajo",J55)))</formula>
    </cfRule>
    <cfRule type="containsText" dxfId="1475" priority="83" operator="containsText" text="Extremo">
      <formula>NOT(ISERROR(SEARCH("Extremo",J55)))</formula>
    </cfRule>
  </conditionalFormatting>
  <conditionalFormatting sqref="K55:K59">
    <cfRule type="containsText" dxfId="1474" priority="80" operator="containsText" text="Baja">
      <formula>NOT(ISERROR(SEARCH("Baja",K55)))</formula>
    </cfRule>
    <cfRule type="containsText" dxfId="1473" priority="81" operator="containsText" text="Muy Baja">
      <formula>NOT(ISERROR(SEARCH("Muy Baja",K55)))</formula>
    </cfRule>
  </conditionalFormatting>
  <conditionalFormatting sqref="K55:K59">
    <cfRule type="containsText" dxfId="1472" priority="78" operator="containsText" text="Muy Alta">
      <formula>NOT(ISERROR(SEARCH("Muy Alta",K55)))</formula>
    </cfRule>
    <cfRule type="containsText" dxfId="1471" priority="79" operator="containsText" text="Alta">
      <formula>NOT(ISERROR(SEARCH("Alta",K55)))</formula>
    </cfRule>
  </conditionalFormatting>
  <conditionalFormatting sqref="L55:L59">
    <cfRule type="containsText" dxfId="1470" priority="74" operator="containsText" text="Catastrófico">
      <formula>NOT(ISERROR(SEARCH("Catastrófico",L55)))</formula>
    </cfRule>
    <cfRule type="containsText" dxfId="1469" priority="75" operator="containsText" text="Mayor">
      <formula>NOT(ISERROR(SEARCH("Mayor",L55)))</formula>
    </cfRule>
    <cfRule type="containsText" dxfId="1468" priority="76" operator="containsText" text="Menor">
      <formula>NOT(ISERROR(SEARCH("Menor",L55)))</formula>
    </cfRule>
    <cfRule type="containsText" dxfId="1467" priority="77" operator="containsText" text="Leve">
      <formula>NOT(ISERROR(SEARCH("Leve",L55)))</formula>
    </cfRule>
  </conditionalFormatting>
  <conditionalFormatting sqref="K25:L25">
    <cfRule type="containsText" dxfId="1466" priority="68" operator="containsText" text="3- Moderado">
      <formula>NOT(ISERROR(SEARCH("3- Moderado",K25)))</formula>
    </cfRule>
    <cfRule type="containsText" dxfId="1465" priority="69" operator="containsText" text="6- Moderado">
      <formula>NOT(ISERROR(SEARCH("6- Moderado",K25)))</formula>
    </cfRule>
    <cfRule type="containsText" dxfId="1464" priority="70" operator="containsText" text="4- Moderado">
      <formula>NOT(ISERROR(SEARCH("4- Moderado",K25)))</formula>
    </cfRule>
    <cfRule type="containsText" dxfId="1463" priority="71" operator="containsText" text="3- Bajo">
      <formula>NOT(ISERROR(SEARCH("3- Bajo",K25)))</formula>
    </cfRule>
    <cfRule type="containsText" dxfId="1462" priority="72" operator="containsText" text="4- Bajo">
      <formula>NOT(ISERROR(SEARCH("4- Bajo",K25)))</formula>
    </cfRule>
    <cfRule type="containsText" dxfId="1461" priority="73" operator="containsText" text="1- Bajo">
      <formula>NOT(ISERROR(SEARCH("1- Bajo",K25)))</formula>
    </cfRule>
  </conditionalFormatting>
  <conditionalFormatting sqref="H25:I25">
    <cfRule type="containsText" dxfId="1460" priority="62" operator="containsText" text="3- Moderado">
      <formula>NOT(ISERROR(SEARCH("3- Moderado",H25)))</formula>
    </cfRule>
    <cfRule type="containsText" dxfId="1459" priority="63" operator="containsText" text="6- Moderado">
      <formula>NOT(ISERROR(SEARCH("6- Moderado",H25)))</formula>
    </cfRule>
    <cfRule type="containsText" dxfId="1458" priority="64" operator="containsText" text="4- Moderado">
      <formula>NOT(ISERROR(SEARCH("4- Moderado",H25)))</formula>
    </cfRule>
    <cfRule type="containsText" dxfId="1457" priority="65" operator="containsText" text="3- Bajo">
      <formula>NOT(ISERROR(SEARCH("3- Bajo",H25)))</formula>
    </cfRule>
    <cfRule type="containsText" dxfId="1456" priority="66" operator="containsText" text="4- Bajo">
      <formula>NOT(ISERROR(SEARCH("4- Bajo",H25)))</formula>
    </cfRule>
    <cfRule type="containsText" dxfId="1455" priority="67" operator="containsText" text="1- Bajo">
      <formula>NOT(ISERROR(SEARCH("1- Bajo",H25)))</formula>
    </cfRule>
  </conditionalFormatting>
  <conditionalFormatting sqref="A25 C25:E25">
    <cfRule type="containsText" dxfId="1454" priority="56" operator="containsText" text="3- Moderado">
      <formula>NOT(ISERROR(SEARCH("3- Moderado",A25)))</formula>
    </cfRule>
    <cfRule type="containsText" dxfId="1453" priority="57" operator="containsText" text="6- Moderado">
      <formula>NOT(ISERROR(SEARCH("6- Moderado",A25)))</formula>
    </cfRule>
    <cfRule type="containsText" dxfId="1452" priority="58" operator="containsText" text="4- Moderado">
      <formula>NOT(ISERROR(SEARCH("4- Moderado",A25)))</formula>
    </cfRule>
    <cfRule type="containsText" dxfId="1451" priority="59" operator="containsText" text="3- Bajo">
      <formula>NOT(ISERROR(SEARCH("3- Bajo",A25)))</formula>
    </cfRule>
    <cfRule type="containsText" dxfId="1450" priority="60" operator="containsText" text="4- Bajo">
      <formula>NOT(ISERROR(SEARCH("4- Bajo",A25)))</formula>
    </cfRule>
    <cfRule type="containsText" dxfId="1449" priority="61" operator="containsText" text="1- Bajo">
      <formula>NOT(ISERROR(SEARCH("1- Bajo",A25)))</formula>
    </cfRule>
  </conditionalFormatting>
  <conditionalFormatting sqref="F25:G25">
    <cfRule type="containsText" dxfId="1448" priority="50" operator="containsText" text="3- Moderado">
      <formula>NOT(ISERROR(SEARCH("3- Moderado",F25)))</formula>
    </cfRule>
    <cfRule type="containsText" dxfId="1447" priority="51" operator="containsText" text="6- Moderado">
      <formula>NOT(ISERROR(SEARCH("6- Moderado",F25)))</formula>
    </cfRule>
    <cfRule type="containsText" dxfId="1446" priority="52" operator="containsText" text="4- Moderado">
      <formula>NOT(ISERROR(SEARCH("4- Moderado",F25)))</formula>
    </cfRule>
    <cfRule type="containsText" dxfId="1445" priority="53" operator="containsText" text="3- Bajo">
      <formula>NOT(ISERROR(SEARCH("3- Bajo",F25)))</formula>
    </cfRule>
    <cfRule type="containsText" dxfId="1444" priority="54" operator="containsText" text="4- Bajo">
      <formula>NOT(ISERROR(SEARCH("4- Bajo",F25)))</formula>
    </cfRule>
    <cfRule type="containsText" dxfId="1443" priority="55" operator="containsText" text="1- Bajo">
      <formula>NOT(ISERROR(SEARCH("1- Bajo",F25)))</formula>
    </cfRule>
  </conditionalFormatting>
  <conditionalFormatting sqref="J25:J29">
    <cfRule type="containsText" dxfId="1442" priority="45" operator="containsText" text="Bajo">
      <formula>NOT(ISERROR(SEARCH("Bajo",J25)))</formula>
    </cfRule>
    <cfRule type="containsText" dxfId="1441" priority="46" operator="containsText" text="Moderado">
      <formula>NOT(ISERROR(SEARCH("Moderado",J25)))</formula>
    </cfRule>
    <cfRule type="containsText" dxfId="1440" priority="47" operator="containsText" text="Alto">
      <formula>NOT(ISERROR(SEARCH("Alto",J25)))</formula>
    </cfRule>
    <cfRule type="containsText" dxfId="1439" priority="48" operator="containsText" text="Extremo">
      <formula>NOT(ISERROR(SEARCH("Extremo",J25)))</formula>
    </cfRule>
    <cfRule type="colorScale" priority="49">
      <colorScale>
        <cfvo type="min"/>
        <cfvo type="max"/>
        <color rgb="FFFF7128"/>
        <color rgb="FFFFEF9C"/>
      </colorScale>
    </cfRule>
  </conditionalFormatting>
  <conditionalFormatting sqref="M25:M29">
    <cfRule type="containsText" dxfId="1438" priority="20" operator="containsText" text="Moderado">
      <formula>NOT(ISERROR(SEARCH("Moderado",M25)))</formula>
    </cfRule>
    <cfRule type="containsText" dxfId="1437" priority="40" operator="containsText" text="Bajo">
      <formula>NOT(ISERROR(SEARCH("Bajo",M25)))</formula>
    </cfRule>
    <cfRule type="containsText" dxfId="1436" priority="41" operator="containsText" text="Moderado">
      <formula>NOT(ISERROR(SEARCH("Moderado",M25)))</formula>
    </cfRule>
    <cfRule type="containsText" dxfId="1435" priority="42" operator="containsText" text="Alto">
      <formula>NOT(ISERROR(SEARCH("Alto",M25)))</formula>
    </cfRule>
    <cfRule type="containsText" dxfId="1434" priority="43" operator="containsText" text="Extremo">
      <formula>NOT(ISERROR(SEARCH("Extremo",M25)))</formula>
    </cfRule>
    <cfRule type="colorScale" priority="44">
      <colorScale>
        <cfvo type="min"/>
        <cfvo type="max"/>
        <color rgb="FFFF7128"/>
        <color rgb="FFFFEF9C"/>
      </colorScale>
    </cfRule>
  </conditionalFormatting>
  <conditionalFormatting sqref="N25">
    <cfRule type="containsText" dxfId="1433" priority="34" operator="containsText" text="3- Moderado">
      <formula>NOT(ISERROR(SEARCH("3- Moderado",N25)))</formula>
    </cfRule>
    <cfRule type="containsText" dxfId="1432" priority="35" operator="containsText" text="6- Moderado">
      <formula>NOT(ISERROR(SEARCH("6- Moderado",N25)))</formula>
    </cfRule>
    <cfRule type="containsText" dxfId="1431" priority="36" operator="containsText" text="4- Moderado">
      <formula>NOT(ISERROR(SEARCH("4- Moderado",N25)))</formula>
    </cfRule>
    <cfRule type="containsText" dxfId="1430" priority="37" operator="containsText" text="3- Bajo">
      <formula>NOT(ISERROR(SEARCH("3- Bajo",N25)))</formula>
    </cfRule>
    <cfRule type="containsText" dxfId="1429" priority="38" operator="containsText" text="4- Bajo">
      <formula>NOT(ISERROR(SEARCH("4- Bajo",N25)))</formula>
    </cfRule>
    <cfRule type="containsText" dxfId="1428" priority="39" operator="containsText" text="1- Bajo">
      <formula>NOT(ISERROR(SEARCH("1- Bajo",N25)))</formula>
    </cfRule>
  </conditionalFormatting>
  <conditionalFormatting sqref="H25:H29">
    <cfRule type="containsText" dxfId="1427" priority="21" operator="containsText" text="Muy Alta">
      <formula>NOT(ISERROR(SEARCH("Muy Alta",H25)))</formula>
    </cfRule>
    <cfRule type="containsText" dxfId="1426" priority="22" operator="containsText" text="Alta">
      <formula>NOT(ISERROR(SEARCH("Alta",H25)))</formula>
    </cfRule>
    <cfRule type="containsText" dxfId="1425" priority="23" operator="containsText" text="Muy Alta">
      <formula>NOT(ISERROR(SEARCH("Muy Alta",H25)))</formula>
    </cfRule>
    <cfRule type="containsText" dxfId="1424" priority="28" operator="containsText" text="Muy Baja">
      <formula>NOT(ISERROR(SEARCH("Muy Baja",H25)))</formula>
    </cfRule>
    <cfRule type="containsText" dxfId="1423" priority="29" operator="containsText" text="Baja">
      <formula>NOT(ISERROR(SEARCH("Baja",H25)))</formula>
    </cfRule>
    <cfRule type="containsText" dxfId="1422" priority="30" operator="containsText" text="Media">
      <formula>NOT(ISERROR(SEARCH("Media",H25)))</formula>
    </cfRule>
    <cfRule type="containsText" dxfId="1421" priority="31" operator="containsText" text="Alta">
      <formula>NOT(ISERROR(SEARCH("Alta",H25)))</formula>
    </cfRule>
    <cfRule type="containsText" dxfId="1420" priority="33" operator="containsText" text="Muy Alta">
      <formula>NOT(ISERROR(SEARCH("Muy Alta",H25)))</formula>
    </cfRule>
  </conditionalFormatting>
  <conditionalFormatting sqref="I25:I29">
    <cfRule type="containsText" dxfId="1419" priority="24" operator="containsText" text="Catastrófico">
      <formula>NOT(ISERROR(SEARCH("Catastrófico",I25)))</formula>
    </cfRule>
    <cfRule type="containsText" dxfId="1418" priority="25" operator="containsText" text="Mayor">
      <formula>NOT(ISERROR(SEARCH("Mayor",I25)))</formula>
    </cfRule>
    <cfRule type="containsText" dxfId="1417" priority="26" operator="containsText" text="Menor">
      <formula>NOT(ISERROR(SEARCH("Menor",I25)))</formula>
    </cfRule>
    <cfRule type="containsText" dxfId="1416" priority="27" operator="containsText" text="Leve">
      <formula>NOT(ISERROR(SEARCH("Leve",I25)))</formula>
    </cfRule>
    <cfRule type="containsText" dxfId="1415" priority="32" operator="containsText" text="Moderado">
      <formula>NOT(ISERROR(SEARCH("Moderado",I25)))</formula>
    </cfRule>
  </conditionalFormatting>
  <conditionalFormatting sqref="K25:K29">
    <cfRule type="containsText" dxfId="1414" priority="19" operator="containsText" text="Media">
      <formula>NOT(ISERROR(SEARCH("Media",K25)))</formula>
    </cfRule>
  </conditionalFormatting>
  <conditionalFormatting sqref="L25:L29">
    <cfRule type="containsText" dxfId="1413" priority="18" operator="containsText" text="Moderado">
      <formula>NOT(ISERROR(SEARCH("Moderado",L25)))</formula>
    </cfRule>
  </conditionalFormatting>
  <conditionalFormatting sqref="J25:J29">
    <cfRule type="containsText" dxfId="1412" priority="17" operator="containsText" text="Moderado">
      <formula>NOT(ISERROR(SEARCH("Moderado",J25)))</formula>
    </cfRule>
  </conditionalFormatting>
  <conditionalFormatting sqref="J25:J29">
    <cfRule type="containsText" dxfId="1411" priority="15" operator="containsText" text="Bajo">
      <formula>NOT(ISERROR(SEARCH("Bajo",J25)))</formula>
    </cfRule>
    <cfRule type="containsText" dxfId="1410" priority="16" operator="containsText" text="Extremo">
      <formula>NOT(ISERROR(SEARCH("Extremo",J25)))</formula>
    </cfRule>
  </conditionalFormatting>
  <conditionalFormatting sqref="K25:K29">
    <cfRule type="containsText" dxfId="1409" priority="13" operator="containsText" text="Baja">
      <formula>NOT(ISERROR(SEARCH("Baja",K25)))</formula>
    </cfRule>
    <cfRule type="containsText" dxfId="1408" priority="14" operator="containsText" text="Muy Baja">
      <formula>NOT(ISERROR(SEARCH("Muy Baja",K25)))</formula>
    </cfRule>
  </conditionalFormatting>
  <conditionalFormatting sqref="K25:K29">
    <cfRule type="containsText" dxfId="1407" priority="11" operator="containsText" text="Muy Alta">
      <formula>NOT(ISERROR(SEARCH("Muy Alta",K25)))</formula>
    </cfRule>
    <cfRule type="containsText" dxfId="1406" priority="12" operator="containsText" text="Alta">
      <formula>NOT(ISERROR(SEARCH("Alta",K25)))</formula>
    </cfRule>
  </conditionalFormatting>
  <conditionalFormatting sqref="L25:L29">
    <cfRule type="containsText" dxfId="1405" priority="7" operator="containsText" text="Catastrófico">
      <formula>NOT(ISERROR(SEARCH("Catastrófico",L25)))</formula>
    </cfRule>
    <cfRule type="containsText" dxfId="1404" priority="8" operator="containsText" text="Mayor">
      <formula>NOT(ISERROR(SEARCH("Mayor",L25)))</formula>
    </cfRule>
    <cfRule type="containsText" dxfId="1403" priority="9" operator="containsText" text="Menor">
      <formula>NOT(ISERROR(SEARCH("Menor",L25)))</formula>
    </cfRule>
    <cfRule type="containsText" dxfId="1402" priority="10" operator="containsText" text="Leve">
      <formula>NOT(ISERROR(SEARCH("Leve",L25)))</formula>
    </cfRule>
  </conditionalFormatting>
  <conditionalFormatting sqref="B10 B15 B20 B25 B30 B35 B40 B45 B50 B55">
    <cfRule type="containsText" dxfId="1401" priority="1" operator="containsText" text="3- Moderado">
      <formula>NOT(ISERROR(SEARCH("3- Moderado",B10)))</formula>
    </cfRule>
    <cfRule type="containsText" dxfId="1400" priority="2" operator="containsText" text="6- Moderado">
      <formula>NOT(ISERROR(SEARCH("6- Moderado",B10)))</formula>
    </cfRule>
    <cfRule type="containsText" dxfId="1399" priority="3" operator="containsText" text="4- Moderado">
      <formula>NOT(ISERROR(SEARCH("4- Moderado",B10)))</formula>
    </cfRule>
    <cfRule type="containsText" dxfId="1398" priority="4" operator="containsText" text="3- Bajo">
      <formula>NOT(ISERROR(SEARCH("3- Bajo",B10)))</formula>
    </cfRule>
    <cfRule type="containsText" dxfId="1397" priority="5" operator="containsText" text="4- Bajo">
      <formula>NOT(ISERROR(SEARCH("4- Bajo",B10)))</formula>
    </cfRule>
    <cfRule type="containsText" dxfId="1396" priority="6" operator="containsText" text="1- Bajo">
      <formula>NOT(ISERROR(SEARCH("1- Bajo",B10)))</formula>
    </cfRule>
  </conditionalFormatting>
  <dataValidations count="7">
    <dataValidation allowBlank="1" showInputMessage="1" showErrorMessage="1" prompt="seleccionar si el responsable de ejecutar las acciones es el nivel central" sqref="Q8:R8" xr:uid="{1EFD3D86-8546-4DD9-848C-9F97A8065ABE}"/>
    <dataValidation allowBlank="1" showInputMessage="1" showErrorMessage="1" prompt="Seleccionar si el responsable es el responsable de las acciones es el nivel central" sqref="P7:P8" xr:uid="{803D3159-344E-4177-8E38-059AA740B70D}"/>
    <dataValidation allowBlank="1" showInputMessage="1" showErrorMessage="1" prompt="Describir las actividades que se van a desarrollar para el proyecto" sqref="O7" xr:uid="{868E9958-07A9-49F6-BD1D-CE0636E151A0}"/>
    <dataValidation allowBlank="1" showInputMessage="1" showErrorMessage="1" prompt="El grado de afectación puede ser " sqref="I8" xr:uid="{B1F3D36D-6588-4D5E-AEE0-647FAB3D4651}"/>
    <dataValidation allowBlank="1" showInputMessage="1" showErrorMessage="1" prompt="Que tan factible es que materialize el riesgo?" sqref="H8" xr:uid="{7FCE7B53-6091-423D-8D79-3F997E64BCE6}"/>
    <dataValidation allowBlank="1" showInputMessage="1" showErrorMessage="1" prompt="Registrar qué factor  que ocasina el riesgo: un facot identtficado el contexto._x000a_O  personas, recursos, estilo de direccion , factores externos, , codiciones ambientales" sqref="F8:G8" xr:uid="{580E7C2E-FD99-41D3-A0F7-1ADF376F8D94}"/>
    <dataValidation allowBlank="1" showInputMessage="1" showErrorMessage="1" prompt="Seleccionar el tipo de riesgo teniendo en cuenta que  factor organizaconal afecta. Ver explicacion en hoja " sqref="E8" xr:uid="{3F7C2199-6A14-4B2A-A6A3-32E95E4E8B1C}"/>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EB628-4F53-4AA2-BD0C-1D04F5795005}">
  <sheetPr>
    <tabColor rgb="FF00B0F0"/>
  </sheetPr>
  <dimension ref="A1:JS59"/>
  <sheetViews>
    <sheetView topLeftCell="A49" zoomScale="71" zoomScaleNormal="71" workbookViewId="0">
      <selection activeCell="B10" sqref="B10:B14"/>
    </sheetView>
  </sheetViews>
  <sheetFormatPr defaultColWidth="11.42578125" defaultRowHeight="14.45"/>
  <cols>
    <col min="1" max="2" width="18.42578125" style="82" customWidth="1"/>
    <col min="3" max="3" width="15.5703125" customWidth="1"/>
    <col min="4" max="4" width="27.5703125" style="82" customWidth="1"/>
    <col min="5" max="5" width="18" style="193" customWidth="1"/>
    <col min="6" max="6" width="40.140625" customWidth="1"/>
    <col min="7" max="7" width="20.42578125" customWidth="1"/>
    <col min="8" max="8" width="10.42578125" style="194" customWidth="1"/>
    <col min="9" max="9" width="11.42578125" style="194" customWidth="1"/>
    <col min="10" max="10" width="10.140625" style="195" customWidth="1"/>
    <col min="11" max="11" width="11.42578125" style="194" customWidth="1"/>
    <col min="12" max="12" width="10.85546875" style="194" customWidth="1"/>
    <col min="13" max="13" width="18.28515625" style="194" bestFit="1" customWidth="1"/>
    <col min="14" max="14" width="18.28515625" bestFit="1" customWidth="1"/>
    <col min="15" max="15" width="32.85546875" customWidth="1"/>
    <col min="16" max="16" width="16.5703125" customWidth="1"/>
    <col min="17" max="18" width="14.28515625" customWidth="1"/>
    <col min="19" max="19" width="17.85546875" customWidth="1"/>
    <col min="20" max="20" width="15.140625" customWidth="1"/>
    <col min="21" max="21" width="16.140625" customWidth="1"/>
    <col min="22" max="177" width="11.42578125" style="7"/>
  </cols>
  <sheetData>
    <row r="1" spans="1:279" s="165" customFormat="1" ht="16.5" customHeight="1">
      <c r="A1" s="373"/>
      <c r="B1" s="374"/>
      <c r="C1" s="374"/>
      <c r="D1" s="508" t="s">
        <v>641</v>
      </c>
      <c r="E1" s="508"/>
      <c r="F1" s="508"/>
      <c r="G1" s="508"/>
      <c r="H1" s="508"/>
      <c r="I1" s="508"/>
      <c r="J1" s="508"/>
      <c r="K1" s="508"/>
      <c r="L1" s="508"/>
      <c r="M1" s="508"/>
      <c r="N1" s="508"/>
      <c r="O1" s="508"/>
      <c r="P1" s="508"/>
      <c r="Q1" s="509"/>
      <c r="R1" s="196"/>
      <c r="S1" s="365" t="s">
        <v>270</v>
      </c>
      <c r="T1" s="365"/>
      <c r="U1" s="365"/>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64"/>
      <c r="BS1" s="164"/>
      <c r="BT1" s="164"/>
      <c r="BU1" s="164"/>
      <c r="BV1" s="164"/>
      <c r="BW1" s="164"/>
      <c r="BX1" s="164"/>
      <c r="BY1" s="164"/>
      <c r="BZ1" s="164"/>
      <c r="CA1" s="164"/>
      <c r="CB1" s="164"/>
      <c r="CC1" s="164"/>
      <c r="CD1" s="164"/>
      <c r="CE1" s="164"/>
      <c r="CF1" s="164"/>
      <c r="CG1" s="164"/>
      <c r="CH1" s="164"/>
      <c r="CI1" s="164"/>
      <c r="CJ1" s="164"/>
      <c r="CK1" s="164"/>
      <c r="CL1" s="164"/>
      <c r="CM1" s="164"/>
      <c r="CN1" s="164"/>
      <c r="CO1" s="164"/>
      <c r="CP1" s="164"/>
      <c r="CQ1" s="164"/>
      <c r="CR1" s="164"/>
      <c r="CS1" s="164"/>
      <c r="CT1" s="164"/>
      <c r="CU1" s="164"/>
      <c r="CV1" s="164"/>
      <c r="CW1" s="164"/>
      <c r="CX1" s="164"/>
      <c r="CY1" s="164"/>
      <c r="CZ1" s="164"/>
      <c r="DA1" s="164"/>
      <c r="DB1" s="164"/>
      <c r="DC1" s="164"/>
      <c r="DD1" s="164"/>
      <c r="DE1" s="164"/>
      <c r="DF1" s="164"/>
      <c r="DG1" s="164"/>
      <c r="DH1" s="164"/>
      <c r="DI1" s="164"/>
      <c r="DJ1" s="164"/>
      <c r="DK1" s="164"/>
      <c r="DL1" s="164"/>
      <c r="DM1" s="164"/>
      <c r="DN1" s="164"/>
      <c r="DO1" s="164"/>
      <c r="DP1" s="164"/>
      <c r="DQ1" s="164"/>
      <c r="DR1" s="164"/>
      <c r="DS1" s="164"/>
      <c r="DT1" s="164"/>
      <c r="DU1" s="164"/>
      <c r="DV1" s="164"/>
      <c r="DW1" s="164"/>
      <c r="DX1" s="164"/>
      <c r="DY1" s="164"/>
      <c r="DZ1" s="164"/>
      <c r="EA1" s="164"/>
      <c r="EB1" s="164"/>
      <c r="EC1" s="164"/>
      <c r="ED1" s="164"/>
      <c r="EE1" s="164"/>
      <c r="EF1" s="164"/>
      <c r="EG1" s="164"/>
      <c r="EH1" s="164"/>
      <c r="EI1" s="164"/>
      <c r="EJ1" s="164"/>
      <c r="EK1" s="164"/>
      <c r="EL1" s="164"/>
      <c r="EM1" s="164"/>
      <c r="EN1" s="164"/>
      <c r="EO1" s="164"/>
      <c r="EP1" s="164"/>
      <c r="EQ1" s="164"/>
      <c r="ER1" s="164"/>
      <c r="ES1" s="164"/>
      <c r="ET1" s="164"/>
      <c r="EU1" s="164"/>
      <c r="EV1" s="164"/>
      <c r="EW1" s="164"/>
      <c r="EX1" s="164"/>
      <c r="EY1" s="164"/>
      <c r="EZ1" s="164"/>
      <c r="FA1" s="164"/>
      <c r="FB1" s="164"/>
      <c r="FC1" s="164"/>
      <c r="FD1" s="164"/>
      <c r="FE1" s="164"/>
      <c r="FF1" s="164"/>
      <c r="FG1" s="164"/>
      <c r="FH1" s="164"/>
      <c r="FI1" s="164"/>
      <c r="FJ1" s="164"/>
      <c r="FK1" s="164"/>
      <c r="FL1" s="164"/>
      <c r="FM1" s="164"/>
      <c r="FN1" s="164"/>
      <c r="FO1" s="164"/>
      <c r="FP1" s="164"/>
      <c r="FQ1" s="164"/>
      <c r="FR1" s="164"/>
      <c r="FS1" s="164"/>
      <c r="FT1" s="164"/>
      <c r="FU1" s="164"/>
      <c r="FV1" s="164"/>
      <c r="FW1" s="164"/>
      <c r="FX1" s="164"/>
      <c r="FY1" s="164"/>
      <c r="FZ1" s="164"/>
      <c r="GA1" s="164"/>
      <c r="GB1" s="164"/>
      <c r="GC1" s="164"/>
      <c r="GD1" s="164"/>
      <c r="GE1" s="164"/>
      <c r="GF1" s="164"/>
      <c r="GG1" s="164"/>
      <c r="GH1" s="164"/>
      <c r="GI1" s="164"/>
      <c r="GJ1" s="164"/>
      <c r="GK1" s="164"/>
      <c r="GL1" s="164"/>
      <c r="GM1" s="164"/>
      <c r="GN1" s="164"/>
      <c r="GO1" s="164"/>
      <c r="GP1" s="164"/>
      <c r="GQ1" s="164"/>
      <c r="GR1" s="164"/>
      <c r="GS1" s="164"/>
      <c r="GT1" s="164"/>
      <c r="GU1" s="164"/>
      <c r="GV1" s="164"/>
      <c r="GW1" s="164"/>
      <c r="GX1" s="164"/>
      <c r="GY1" s="164"/>
      <c r="GZ1" s="164"/>
      <c r="HA1" s="164"/>
      <c r="HB1" s="164"/>
      <c r="HC1" s="164"/>
      <c r="HD1" s="164"/>
      <c r="HE1" s="164"/>
      <c r="HF1" s="164"/>
      <c r="HG1" s="164"/>
      <c r="HH1" s="164"/>
      <c r="HI1" s="164"/>
      <c r="HJ1" s="164"/>
      <c r="HK1" s="164"/>
      <c r="HL1" s="164"/>
      <c r="HM1" s="164"/>
      <c r="HN1" s="164"/>
      <c r="HO1" s="164"/>
      <c r="HP1" s="164"/>
      <c r="HQ1" s="164"/>
      <c r="HR1" s="164"/>
      <c r="HS1" s="164"/>
      <c r="HT1" s="164"/>
      <c r="HU1" s="164"/>
      <c r="HV1" s="164"/>
      <c r="HW1" s="164"/>
      <c r="HX1" s="164"/>
      <c r="HY1" s="164"/>
      <c r="HZ1" s="164"/>
      <c r="IA1" s="164"/>
      <c r="IB1" s="164"/>
      <c r="IC1" s="164"/>
      <c r="ID1" s="164"/>
      <c r="IE1" s="164"/>
      <c r="IF1" s="164"/>
      <c r="IG1" s="164"/>
      <c r="IH1" s="164"/>
      <c r="II1" s="164"/>
      <c r="IJ1" s="164"/>
      <c r="IK1" s="164"/>
      <c r="IL1" s="164"/>
      <c r="IM1" s="164"/>
      <c r="IN1" s="164"/>
      <c r="IO1" s="164"/>
      <c r="IP1" s="164"/>
      <c r="IQ1" s="164"/>
      <c r="IR1" s="164"/>
      <c r="IS1" s="164"/>
      <c r="IT1" s="164"/>
      <c r="IU1" s="164"/>
      <c r="IV1" s="164"/>
      <c r="IW1" s="164"/>
      <c r="IX1" s="164"/>
      <c r="IY1" s="164"/>
      <c r="IZ1" s="164"/>
      <c r="JA1" s="164"/>
      <c r="JB1" s="164"/>
      <c r="JC1" s="164"/>
      <c r="JD1" s="164"/>
      <c r="JE1" s="164"/>
      <c r="JF1" s="164"/>
      <c r="JG1" s="164"/>
      <c r="JH1" s="164"/>
      <c r="JI1" s="164"/>
      <c r="JJ1" s="164"/>
      <c r="JK1" s="164"/>
      <c r="JL1" s="164"/>
      <c r="JM1" s="164"/>
      <c r="JN1" s="164"/>
      <c r="JO1" s="164"/>
      <c r="JP1" s="164"/>
      <c r="JQ1" s="164"/>
      <c r="JR1" s="164"/>
      <c r="JS1" s="164"/>
    </row>
    <row r="2" spans="1:279" s="165" customFormat="1" ht="39.75" customHeight="1">
      <c r="A2" s="375"/>
      <c r="B2" s="376"/>
      <c r="C2" s="376"/>
      <c r="D2" s="510"/>
      <c r="E2" s="510"/>
      <c r="F2" s="510"/>
      <c r="G2" s="510"/>
      <c r="H2" s="510"/>
      <c r="I2" s="510"/>
      <c r="J2" s="510"/>
      <c r="K2" s="510"/>
      <c r="L2" s="510"/>
      <c r="M2" s="510"/>
      <c r="N2" s="510"/>
      <c r="O2" s="510"/>
      <c r="P2" s="510"/>
      <c r="Q2" s="511"/>
      <c r="R2" s="196"/>
      <c r="S2" s="365"/>
      <c r="T2" s="365"/>
      <c r="U2" s="365"/>
      <c r="V2" s="164"/>
      <c r="W2" s="164"/>
      <c r="X2" s="164"/>
      <c r="Y2" s="164"/>
      <c r="Z2" s="164"/>
      <c r="AA2" s="164"/>
      <c r="AB2" s="164"/>
      <c r="AC2" s="164"/>
      <c r="AD2" s="164"/>
      <c r="AE2" s="164"/>
      <c r="AF2" s="164"/>
      <c r="AG2" s="164"/>
      <c r="AH2" s="164"/>
      <c r="AI2" s="164"/>
      <c r="AJ2" s="164"/>
      <c r="AK2" s="164"/>
      <c r="AL2" s="164"/>
      <c r="AM2" s="164"/>
      <c r="AN2" s="164"/>
      <c r="AO2" s="164"/>
      <c r="AP2" s="164"/>
      <c r="AQ2" s="164"/>
      <c r="AR2" s="164"/>
      <c r="AS2" s="164"/>
      <c r="AT2" s="164"/>
      <c r="AU2" s="164"/>
      <c r="AV2" s="164"/>
      <c r="AW2" s="164"/>
      <c r="AX2" s="164"/>
      <c r="AY2" s="164"/>
      <c r="AZ2" s="164"/>
      <c r="BA2" s="164"/>
      <c r="BB2" s="164"/>
      <c r="BC2" s="164"/>
      <c r="BD2" s="164"/>
      <c r="BE2" s="164"/>
      <c r="BF2" s="164"/>
      <c r="BG2" s="164"/>
      <c r="BH2" s="164"/>
      <c r="BI2" s="164"/>
      <c r="BJ2" s="164"/>
      <c r="BK2" s="164"/>
      <c r="BL2" s="164"/>
      <c r="BM2" s="164"/>
      <c r="BN2" s="164"/>
      <c r="BO2" s="164"/>
      <c r="BP2" s="164"/>
      <c r="BQ2" s="164"/>
      <c r="BR2" s="164"/>
      <c r="BS2" s="164"/>
      <c r="BT2" s="164"/>
      <c r="BU2" s="164"/>
      <c r="BV2" s="164"/>
      <c r="BW2" s="164"/>
      <c r="BX2" s="164"/>
      <c r="BY2" s="164"/>
      <c r="BZ2" s="164"/>
      <c r="CA2" s="164"/>
      <c r="CB2" s="164"/>
      <c r="CC2" s="164"/>
      <c r="CD2" s="164"/>
      <c r="CE2" s="164"/>
      <c r="CF2" s="164"/>
      <c r="CG2" s="164"/>
      <c r="CH2" s="164"/>
      <c r="CI2" s="164"/>
      <c r="CJ2" s="164"/>
      <c r="CK2" s="164"/>
      <c r="CL2" s="164"/>
      <c r="CM2" s="164"/>
      <c r="CN2" s="164"/>
      <c r="CO2" s="164"/>
      <c r="CP2" s="164"/>
      <c r="CQ2" s="164"/>
      <c r="CR2" s="164"/>
      <c r="CS2" s="164"/>
      <c r="CT2" s="164"/>
      <c r="CU2" s="164"/>
      <c r="CV2" s="164"/>
      <c r="CW2" s="164"/>
      <c r="CX2" s="164"/>
      <c r="CY2" s="164"/>
      <c r="CZ2" s="164"/>
      <c r="DA2" s="164"/>
      <c r="DB2" s="164"/>
      <c r="DC2" s="164"/>
      <c r="DD2" s="164"/>
      <c r="DE2" s="164"/>
      <c r="DF2" s="164"/>
      <c r="DG2" s="164"/>
      <c r="DH2" s="164"/>
      <c r="DI2" s="164"/>
      <c r="DJ2" s="164"/>
      <c r="DK2" s="164"/>
      <c r="DL2" s="164"/>
      <c r="DM2" s="164"/>
      <c r="DN2" s="164"/>
      <c r="DO2" s="164"/>
      <c r="DP2" s="164"/>
      <c r="DQ2" s="164"/>
      <c r="DR2" s="164"/>
      <c r="DS2" s="164"/>
      <c r="DT2" s="164"/>
      <c r="DU2" s="164"/>
      <c r="DV2" s="164"/>
      <c r="DW2" s="164"/>
      <c r="DX2" s="164"/>
      <c r="DY2" s="164"/>
      <c r="DZ2" s="164"/>
      <c r="EA2" s="164"/>
      <c r="EB2" s="164"/>
      <c r="EC2" s="164"/>
      <c r="ED2" s="164"/>
      <c r="EE2" s="164"/>
      <c r="EF2" s="164"/>
      <c r="EG2" s="164"/>
      <c r="EH2" s="164"/>
      <c r="EI2" s="164"/>
      <c r="EJ2" s="164"/>
      <c r="EK2" s="164"/>
      <c r="EL2" s="164"/>
      <c r="EM2" s="164"/>
      <c r="EN2" s="164"/>
      <c r="EO2" s="164"/>
      <c r="EP2" s="164"/>
      <c r="EQ2" s="164"/>
      <c r="ER2" s="164"/>
      <c r="ES2" s="164"/>
      <c r="ET2" s="164"/>
      <c r="EU2" s="164"/>
      <c r="EV2" s="164"/>
      <c r="EW2" s="164"/>
      <c r="EX2" s="164"/>
      <c r="EY2" s="164"/>
      <c r="EZ2" s="164"/>
      <c r="FA2" s="164"/>
      <c r="FB2" s="164"/>
      <c r="FC2" s="164"/>
      <c r="FD2" s="164"/>
      <c r="FE2" s="164"/>
      <c r="FF2" s="164"/>
      <c r="FG2" s="164"/>
      <c r="FH2" s="164"/>
      <c r="FI2" s="164"/>
      <c r="FJ2" s="164"/>
      <c r="FK2" s="164"/>
      <c r="FL2" s="164"/>
      <c r="FM2" s="164"/>
      <c r="FN2" s="164"/>
      <c r="FO2" s="164"/>
      <c r="FP2" s="164"/>
      <c r="FQ2" s="164"/>
      <c r="FR2" s="164"/>
      <c r="FS2" s="164"/>
      <c r="FT2" s="164"/>
      <c r="FU2" s="164"/>
      <c r="FV2" s="164"/>
      <c r="FW2" s="164"/>
      <c r="FX2" s="164"/>
      <c r="FY2" s="164"/>
      <c r="FZ2" s="164"/>
      <c r="GA2" s="164"/>
      <c r="GB2" s="164"/>
      <c r="GC2" s="164"/>
      <c r="GD2" s="164"/>
      <c r="GE2" s="164"/>
      <c r="GF2" s="164"/>
      <c r="GG2" s="164"/>
      <c r="GH2" s="164"/>
      <c r="GI2" s="164"/>
      <c r="GJ2" s="164"/>
      <c r="GK2" s="164"/>
      <c r="GL2" s="164"/>
      <c r="GM2" s="164"/>
      <c r="GN2" s="164"/>
      <c r="GO2" s="164"/>
      <c r="GP2" s="164"/>
      <c r="GQ2" s="164"/>
      <c r="GR2" s="164"/>
      <c r="GS2" s="164"/>
      <c r="GT2" s="164"/>
      <c r="GU2" s="164"/>
      <c r="GV2" s="164"/>
      <c r="GW2" s="164"/>
      <c r="GX2" s="164"/>
      <c r="GY2" s="164"/>
      <c r="GZ2" s="164"/>
      <c r="HA2" s="164"/>
      <c r="HB2" s="164"/>
      <c r="HC2" s="164"/>
      <c r="HD2" s="164"/>
      <c r="HE2" s="164"/>
      <c r="HF2" s="164"/>
      <c r="HG2" s="164"/>
      <c r="HH2" s="164"/>
      <c r="HI2" s="164"/>
      <c r="HJ2" s="164"/>
      <c r="HK2" s="164"/>
      <c r="HL2" s="164"/>
      <c r="HM2" s="164"/>
      <c r="HN2" s="164"/>
      <c r="HO2" s="164"/>
      <c r="HP2" s="164"/>
      <c r="HQ2" s="164"/>
      <c r="HR2" s="164"/>
      <c r="HS2" s="164"/>
      <c r="HT2" s="164"/>
      <c r="HU2" s="164"/>
      <c r="HV2" s="164"/>
      <c r="HW2" s="164"/>
      <c r="HX2" s="164"/>
      <c r="HY2" s="164"/>
      <c r="HZ2" s="164"/>
      <c r="IA2" s="164"/>
      <c r="IB2" s="164"/>
      <c r="IC2" s="164"/>
      <c r="ID2" s="164"/>
      <c r="IE2" s="164"/>
      <c r="IF2" s="164"/>
      <c r="IG2" s="164"/>
      <c r="IH2" s="164"/>
      <c r="II2" s="164"/>
      <c r="IJ2" s="164"/>
      <c r="IK2" s="164"/>
      <c r="IL2" s="164"/>
      <c r="IM2" s="164"/>
      <c r="IN2" s="164"/>
      <c r="IO2" s="164"/>
      <c r="IP2" s="164"/>
      <c r="IQ2" s="164"/>
      <c r="IR2" s="164"/>
      <c r="IS2" s="164"/>
      <c r="IT2" s="164"/>
      <c r="IU2" s="164"/>
      <c r="IV2" s="164"/>
      <c r="IW2" s="164"/>
      <c r="IX2" s="164"/>
      <c r="IY2" s="164"/>
      <c r="IZ2" s="164"/>
      <c r="JA2" s="164"/>
      <c r="JB2" s="164"/>
      <c r="JC2" s="164"/>
      <c r="JD2" s="164"/>
      <c r="JE2" s="164"/>
      <c r="JF2" s="164"/>
      <c r="JG2" s="164"/>
      <c r="JH2" s="164"/>
      <c r="JI2" s="164"/>
      <c r="JJ2" s="164"/>
      <c r="JK2" s="164"/>
      <c r="JL2" s="164"/>
      <c r="JM2" s="164"/>
      <c r="JN2" s="164"/>
      <c r="JO2" s="164"/>
      <c r="JP2" s="164"/>
      <c r="JQ2" s="164"/>
      <c r="JR2" s="164"/>
      <c r="JS2" s="164"/>
    </row>
    <row r="3" spans="1:279" s="165" customFormat="1" ht="3" customHeight="1">
      <c r="A3" s="2"/>
      <c r="B3" s="2"/>
      <c r="C3" s="3"/>
      <c r="D3" s="510"/>
      <c r="E3" s="510"/>
      <c r="F3" s="510"/>
      <c r="G3" s="510"/>
      <c r="H3" s="510"/>
      <c r="I3" s="510"/>
      <c r="J3" s="510"/>
      <c r="K3" s="510"/>
      <c r="L3" s="510"/>
      <c r="M3" s="510"/>
      <c r="N3" s="510"/>
      <c r="O3" s="510"/>
      <c r="P3" s="510"/>
      <c r="Q3" s="511"/>
      <c r="R3" s="196"/>
      <c r="S3" s="365"/>
      <c r="T3" s="365"/>
      <c r="U3" s="365"/>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c r="AV3" s="164"/>
      <c r="AW3" s="164"/>
      <c r="AX3" s="164"/>
      <c r="AY3" s="164"/>
      <c r="AZ3" s="164"/>
      <c r="BA3" s="164"/>
      <c r="BB3" s="164"/>
      <c r="BC3" s="164"/>
      <c r="BD3" s="164"/>
      <c r="BE3" s="164"/>
      <c r="BF3" s="164"/>
      <c r="BG3" s="164"/>
      <c r="BH3" s="164"/>
      <c r="BI3" s="164"/>
      <c r="BJ3" s="164"/>
      <c r="BK3" s="164"/>
      <c r="BL3" s="164"/>
      <c r="BM3" s="164"/>
      <c r="BN3" s="164"/>
      <c r="BO3" s="164"/>
      <c r="BP3" s="164"/>
      <c r="BQ3" s="164"/>
      <c r="BR3" s="164"/>
      <c r="BS3" s="164"/>
      <c r="BT3" s="164"/>
      <c r="BU3" s="164"/>
      <c r="BV3" s="164"/>
      <c r="BW3" s="164"/>
      <c r="BX3" s="164"/>
      <c r="BY3" s="164"/>
      <c r="BZ3" s="164"/>
      <c r="CA3" s="164"/>
      <c r="CB3" s="164"/>
      <c r="CC3" s="164"/>
      <c r="CD3" s="164"/>
      <c r="CE3" s="164"/>
      <c r="CF3" s="164"/>
      <c r="CG3" s="164"/>
      <c r="CH3" s="164"/>
      <c r="CI3" s="164"/>
      <c r="CJ3" s="164"/>
      <c r="CK3" s="164"/>
      <c r="CL3" s="164"/>
      <c r="CM3" s="164"/>
      <c r="CN3" s="164"/>
      <c r="CO3" s="164"/>
      <c r="CP3" s="164"/>
      <c r="CQ3" s="164"/>
      <c r="CR3" s="164"/>
      <c r="CS3" s="164"/>
      <c r="CT3" s="164"/>
      <c r="CU3" s="164"/>
      <c r="CV3" s="164"/>
      <c r="CW3" s="164"/>
      <c r="CX3" s="164"/>
      <c r="CY3" s="164"/>
      <c r="CZ3" s="164"/>
      <c r="DA3" s="164"/>
      <c r="DB3" s="164"/>
      <c r="DC3" s="164"/>
      <c r="DD3" s="164"/>
      <c r="DE3" s="164"/>
      <c r="DF3" s="164"/>
      <c r="DG3" s="164"/>
      <c r="DH3" s="164"/>
      <c r="DI3" s="164"/>
      <c r="DJ3" s="164"/>
      <c r="DK3" s="164"/>
      <c r="DL3" s="164"/>
      <c r="DM3" s="164"/>
      <c r="DN3" s="164"/>
      <c r="DO3" s="164"/>
      <c r="DP3" s="164"/>
      <c r="DQ3" s="164"/>
      <c r="DR3" s="164"/>
      <c r="DS3" s="164"/>
      <c r="DT3" s="164"/>
      <c r="DU3" s="164"/>
      <c r="DV3" s="164"/>
      <c r="DW3" s="164"/>
      <c r="DX3" s="164"/>
      <c r="DY3" s="164"/>
      <c r="DZ3" s="164"/>
      <c r="EA3" s="164"/>
      <c r="EB3" s="164"/>
      <c r="EC3" s="164"/>
      <c r="ED3" s="164"/>
      <c r="EE3" s="164"/>
      <c r="EF3" s="164"/>
      <c r="EG3" s="164"/>
      <c r="EH3" s="164"/>
      <c r="EI3" s="164"/>
      <c r="EJ3" s="164"/>
      <c r="EK3" s="164"/>
      <c r="EL3" s="164"/>
      <c r="EM3" s="164"/>
      <c r="EN3" s="164"/>
      <c r="EO3" s="164"/>
      <c r="EP3" s="164"/>
      <c r="EQ3" s="164"/>
      <c r="ER3" s="164"/>
      <c r="ES3" s="164"/>
      <c r="ET3" s="164"/>
      <c r="EU3" s="164"/>
      <c r="EV3" s="164"/>
      <c r="EW3" s="164"/>
      <c r="EX3" s="164"/>
      <c r="EY3" s="164"/>
      <c r="EZ3" s="164"/>
      <c r="FA3" s="164"/>
      <c r="FB3" s="164"/>
      <c r="FC3" s="164"/>
      <c r="FD3" s="164"/>
      <c r="FE3" s="164"/>
      <c r="FF3" s="164"/>
      <c r="FG3" s="164"/>
      <c r="FH3" s="164"/>
      <c r="FI3" s="164"/>
      <c r="FJ3" s="164"/>
      <c r="FK3" s="164"/>
      <c r="FL3" s="164"/>
      <c r="FM3" s="164"/>
      <c r="FN3" s="164"/>
      <c r="FO3" s="164"/>
      <c r="FP3" s="164"/>
      <c r="FQ3" s="164"/>
      <c r="FR3" s="164"/>
      <c r="FS3" s="164"/>
      <c r="FT3" s="164"/>
      <c r="FU3" s="164"/>
      <c r="FV3" s="164"/>
      <c r="FW3" s="164"/>
      <c r="FX3" s="164"/>
      <c r="FY3" s="164"/>
      <c r="FZ3" s="164"/>
      <c r="GA3" s="164"/>
      <c r="GB3" s="164"/>
      <c r="GC3" s="164"/>
      <c r="GD3" s="164"/>
      <c r="GE3" s="164"/>
      <c r="GF3" s="164"/>
      <c r="GG3" s="164"/>
      <c r="GH3" s="164"/>
      <c r="GI3" s="164"/>
      <c r="GJ3" s="164"/>
      <c r="GK3" s="164"/>
      <c r="GL3" s="164"/>
      <c r="GM3" s="164"/>
      <c r="GN3" s="164"/>
      <c r="GO3" s="164"/>
      <c r="GP3" s="164"/>
      <c r="GQ3" s="164"/>
      <c r="GR3" s="164"/>
      <c r="GS3" s="164"/>
      <c r="GT3" s="164"/>
      <c r="GU3" s="164"/>
      <c r="GV3" s="164"/>
      <c r="GW3" s="164"/>
      <c r="GX3" s="164"/>
      <c r="GY3" s="164"/>
      <c r="GZ3" s="164"/>
      <c r="HA3" s="164"/>
      <c r="HB3" s="164"/>
      <c r="HC3" s="164"/>
      <c r="HD3" s="164"/>
      <c r="HE3" s="164"/>
      <c r="HF3" s="164"/>
      <c r="HG3" s="164"/>
      <c r="HH3" s="164"/>
      <c r="HI3" s="164"/>
      <c r="HJ3" s="164"/>
      <c r="HK3" s="164"/>
      <c r="HL3" s="164"/>
      <c r="HM3" s="164"/>
      <c r="HN3" s="164"/>
      <c r="HO3" s="164"/>
      <c r="HP3" s="164"/>
      <c r="HQ3" s="164"/>
      <c r="HR3" s="164"/>
      <c r="HS3" s="164"/>
      <c r="HT3" s="164"/>
      <c r="HU3" s="164"/>
      <c r="HV3" s="164"/>
      <c r="HW3" s="164"/>
      <c r="HX3" s="164"/>
      <c r="HY3" s="164"/>
      <c r="HZ3" s="164"/>
      <c r="IA3" s="164"/>
      <c r="IB3" s="164"/>
      <c r="IC3" s="164"/>
      <c r="ID3" s="164"/>
      <c r="IE3" s="164"/>
      <c r="IF3" s="164"/>
      <c r="IG3" s="164"/>
      <c r="IH3" s="164"/>
      <c r="II3" s="164"/>
      <c r="IJ3" s="164"/>
      <c r="IK3" s="164"/>
      <c r="IL3" s="164"/>
      <c r="IM3" s="164"/>
      <c r="IN3" s="164"/>
      <c r="IO3" s="164"/>
      <c r="IP3" s="164"/>
      <c r="IQ3" s="164"/>
      <c r="IR3" s="164"/>
      <c r="IS3" s="164"/>
      <c r="IT3" s="164"/>
      <c r="IU3" s="164"/>
      <c r="IV3" s="164"/>
      <c r="IW3" s="164"/>
      <c r="IX3" s="164"/>
      <c r="IY3" s="164"/>
      <c r="IZ3" s="164"/>
      <c r="JA3" s="164"/>
      <c r="JB3" s="164"/>
      <c r="JC3" s="164"/>
      <c r="JD3" s="164"/>
      <c r="JE3" s="164"/>
      <c r="JF3" s="164"/>
      <c r="JG3" s="164"/>
      <c r="JH3" s="164"/>
      <c r="JI3" s="164"/>
      <c r="JJ3" s="164"/>
      <c r="JK3" s="164"/>
      <c r="JL3" s="164"/>
      <c r="JM3" s="164"/>
      <c r="JN3" s="164"/>
      <c r="JO3" s="164"/>
      <c r="JP3" s="164"/>
      <c r="JQ3" s="164"/>
      <c r="JR3" s="164"/>
      <c r="JS3" s="164"/>
    </row>
    <row r="4" spans="1:279" s="165" customFormat="1" ht="41.25" customHeight="1">
      <c r="A4" s="366" t="s">
        <v>271</v>
      </c>
      <c r="B4" s="367"/>
      <c r="C4" s="368"/>
      <c r="D4" s="369" t="str">
        <f>'Mapa Final'!D4</f>
        <v>Administración de Justicia</v>
      </c>
      <c r="E4" s="370"/>
      <c r="F4" s="370"/>
      <c r="G4" s="370"/>
      <c r="H4" s="370"/>
      <c r="I4" s="370"/>
      <c r="J4" s="370"/>
      <c r="K4" s="370"/>
      <c r="L4" s="370"/>
      <c r="M4" s="370"/>
      <c r="N4" s="371"/>
      <c r="O4" s="372"/>
      <c r="P4" s="372"/>
      <c r="Q4" s="372"/>
      <c r="R4" s="3"/>
      <c r="S4" s="1"/>
      <c r="T4" s="1"/>
      <c r="U4" s="1"/>
      <c r="V4" s="164"/>
      <c r="W4" s="164"/>
      <c r="X4" s="164"/>
      <c r="Y4" s="164"/>
      <c r="Z4" s="164"/>
      <c r="AA4" s="164"/>
      <c r="AB4" s="164"/>
      <c r="AC4" s="164"/>
      <c r="AD4" s="164"/>
      <c r="AE4" s="164"/>
      <c r="AF4" s="164"/>
      <c r="AG4" s="164"/>
      <c r="AH4" s="164"/>
      <c r="AI4" s="164"/>
      <c r="AJ4" s="164"/>
      <c r="AK4" s="164"/>
      <c r="AL4" s="164"/>
      <c r="AM4" s="164"/>
      <c r="AN4" s="164"/>
      <c r="AO4" s="164"/>
      <c r="AP4" s="164"/>
      <c r="AQ4" s="164"/>
      <c r="AR4" s="164"/>
      <c r="AS4" s="164"/>
      <c r="AT4" s="164"/>
      <c r="AU4" s="164"/>
      <c r="AV4" s="164"/>
      <c r="AW4" s="164"/>
      <c r="AX4" s="164"/>
      <c r="AY4" s="164"/>
      <c r="AZ4" s="164"/>
      <c r="BA4" s="164"/>
      <c r="BB4" s="164"/>
      <c r="BC4" s="164"/>
      <c r="BD4" s="164"/>
      <c r="BE4" s="164"/>
      <c r="BF4" s="164"/>
      <c r="BG4" s="164"/>
      <c r="BH4" s="164"/>
      <c r="BI4" s="164"/>
      <c r="BJ4" s="164"/>
      <c r="BK4" s="164"/>
      <c r="BL4" s="164"/>
      <c r="BM4" s="164"/>
      <c r="BN4" s="164"/>
      <c r="BO4" s="164"/>
      <c r="BP4" s="164"/>
      <c r="BQ4" s="164"/>
      <c r="BR4" s="164"/>
      <c r="BS4" s="164"/>
      <c r="BT4" s="164"/>
      <c r="BU4" s="164"/>
      <c r="BV4" s="164"/>
      <c r="BW4" s="164"/>
      <c r="BX4" s="164"/>
      <c r="BY4" s="164"/>
      <c r="BZ4" s="164"/>
      <c r="CA4" s="164"/>
      <c r="CB4" s="164"/>
      <c r="CC4" s="164"/>
      <c r="CD4" s="164"/>
      <c r="CE4" s="164"/>
      <c r="CF4" s="164"/>
      <c r="CG4" s="164"/>
      <c r="CH4" s="164"/>
      <c r="CI4" s="164"/>
      <c r="CJ4" s="164"/>
      <c r="CK4" s="164"/>
      <c r="CL4" s="164"/>
      <c r="CM4" s="164"/>
      <c r="CN4" s="164"/>
      <c r="CO4" s="164"/>
      <c r="CP4" s="164"/>
      <c r="CQ4" s="164"/>
      <c r="CR4" s="164"/>
      <c r="CS4" s="164"/>
      <c r="CT4" s="164"/>
      <c r="CU4" s="164"/>
      <c r="CV4" s="164"/>
      <c r="CW4" s="164"/>
      <c r="CX4" s="164"/>
      <c r="CY4" s="164"/>
      <c r="CZ4" s="164"/>
      <c r="DA4" s="164"/>
      <c r="DB4" s="164"/>
      <c r="DC4" s="164"/>
      <c r="DD4" s="164"/>
      <c r="DE4" s="164"/>
      <c r="DF4" s="164"/>
      <c r="DG4" s="164"/>
      <c r="DH4" s="164"/>
      <c r="DI4" s="164"/>
      <c r="DJ4" s="164"/>
      <c r="DK4" s="164"/>
      <c r="DL4" s="164"/>
      <c r="DM4" s="164"/>
      <c r="DN4" s="164"/>
      <c r="DO4" s="164"/>
      <c r="DP4" s="164"/>
      <c r="DQ4" s="164"/>
      <c r="DR4" s="164"/>
      <c r="DS4" s="164"/>
      <c r="DT4" s="164"/>
      <c r="DU4" s="164"/>
      <c r="DV4" s="164"/>
      <c r="DW4" s="164"/>
      <c r="DX4" s="164"/>
      <c r="DY4" s="164"/>
      <c r="DZ4" s="164"/>
      <c r="EA4" s="164"/>
      <c r="EB4" s="164"/>
      <c r="EC4" s="164"/>
      <c r="ED4" s="164"/>
      <c r="EE4" s="164"/>
      <c r="EF4" s="164"/>
      <c r="EG4" s="164"/>
      <c r="EH4" s="164"/>
      <c r="EI4" s="164"/>
      <c r="EJ4" s="164"/>
      <c r="EK4" s="164"/>
      <c r="EL4" s="164"/>
      <c r="EM4" s="164"/>
      <c r="EN4" s="164"/>
      <c r="EO4" s="164"/>
      <c r="EP4" s="164"/>
      <c r="EQ4" s="164"/>
      <c r="ER4" s="164"/>
      <c r="ES4" s="164"/>
      <c r="ET4" s="164"/>
      <c r="EU4" s="164"/>
      <c r="EV4" s="164"/>
      <c r="EW4" s="164"/>
      <c r="EX4" s="164"/>
      <c r="EY4" s="164"/>
      <c r="EZ4" s="164"/>
      <c r="FA4" s="164"/>
      <c r="FB4" s="164"/>
      <c r="FC4" s="164"/>
      <c r="FD4" s="164"/>
      <c r="FE4" s="164"/>
      <c r="FF4" s="164"/>
      <c r="FG4" s="164"/>
      <c r="FH4" s="164"/>
      <c r="FI4" s="164"/>
      <c r="FJ4" s="164"/>
      <c r="FK4" s="164"/>
      <c r="FL4" s="164"/>
      <c r="FM4" s="164"/>
      <c r="FN4" s="164"/>
      <c r="FO4" s="164"/>
      <c r="FP4" s="164"/>
      <c r="FQ4" s="164"/>
      <c r="FR4" s="164"/>
      <c r="FS4" s="164"/>
      <c r="FT4" s="164"/>
      <c r="FU4" s="164"/>
      <c r="FV4" s="164"/>
      <c r="FW4" s="164"/>
      <c r="FX4" s="164"/>
      <c r="FY4" s="164"/>
      <c r="FZ4" s="164"/>
      <c r="GA4" s="164"/>
      <c r="GB4" s="164"/>
      <c r="GC4" s="164"/>
      <c r="GD4" s="164"/>
      <c r="GE4" s="164"/>
      <c r="GF4" s="164"/>
      <c r="GG4" s="164"/>
      <c r="GH4" s="164"/>
      <c r="GI4" s="164"/>
      <c r="GJ4" s="164"/>
      <c r="GK4" s="164"/>
      <c r="GL4" s="164"/>
      <c r="GM4" s="164"/>
      <c r="GN4" s="164"/>
      <c r="GO4" s="164"/>
      <c r="GP4" s="164"/>
      <c r="GQ4" s="164"/>
      <c r="GR4" s="164"/>
      <c r="GS4" s="164"/>
      <c r="GT4" s="164"/>
      <c r="GU4" s="164"/>
      <c r="GV4" s="164"/>
      <c r="GW4" s="164"/>
      <c r="GX4" s="164"/>
      <c r="GY4" s="164"/>
      <c r="GZ4" s="164"/>
      <c r="HA4" s="164"/>
      <c r="HB4" s="164"/>
      <c r="HC4" s="164"/>
      <c r="HD4" s="164"/>
      <c r="HE4" s="164"/>
      <c r="HF4" s="164"/>
      <c r="HG4" s="164"/>
      <c r="HH4" s="164"/>
      <c r="HI4" s="164"/>
      <c r="HJ4" s="164"/>
      <c r="HK4" s="164"/>
      <c r="HL4" s="164"/>
      <c r="HM4" s="164"/>
      <c r="HN4" s="164"/>
      <c r="HO4" s="164"/>
      <c r="HP4" s="164"/>
      <c r="HQ4" s="164"/>
      <c r="HR4" s="164"/>
      <c r="HS4" s="164"/>
      <c r="HT4" s="164"/>
      <c r="HU4" s="164"/>
      <c r="HV4" s="164"/>
      <c r="HW4" s="164"/>
      <c r="HX4" s="164"/>
      <c r="HY4" s="164"/>
      <c r="HZ4" s="164"/>
      <c r="IA4" s="164"/>
      <c r="IB4" s="164"/>
      <c r="IC4" s="164"/>
      <c r="ID4" s="164"/>
      <c r="IE4" s="164"/>
      <c r="IF4" s="164"/>
      <c r="IG4" s="164"/>
      <c r="IH4" s="164"/>
      <c r="II4" s="164"/>
      <c r="IJ4" s="164"/>
      <c r="IK4" s="164"/>
      <c r="IL4" s="164"/>
      <c r="IM4" s="164"/>
      <c r="IN4" s="164"/>
      <c r="IO4" s="164"/>
      <c r="IP4" s="164"/>
      <c r="IQ4" s="164"/>
      <c r="IR4" s="164"/>
      <c r="IS4" s="164"/>
      <c r="IT4" s="164"/>
      <c r="IU4" s="164"/>
      <c r="IV4" s="164"/>
      <c r="IW4" s="164"/>
      <c r="IX4" s="164"/>
      <c r="IY4" s="164"/>
      <c r="IZ4" s="164"/>
      <c r="JA4" s="164"/>
      <c r="JB4" s="164"/>
      <c r="JC4" s="164"/>
      <c r="JD4" s="164"/>
      <c r="JE4" s="164"/>
      <c r="JF4" s="164"/>
      <c r="JG4" s="164"/>
      <c r="JH4" s="164"/>
      <c r="JI4" s="164"/>
      <c r="JJ4" s="164"/>
      <c r="JK4" s="164"/>
      <c r="JL4" s="164"/>
      <c r="JM4" s="164"/>
      <c r="JN4" s="164"/>
      <c r="JO4" s="164"/>
      <c r="JP4" s="164"/>
      <c r="JQ4" s="164"/>
      <c r="JR4" s="164"/>
      <c r="JS4" s="164"/>
    </row>
    <row r="5" spans="1:279" s="165" customFormat="1" ht="52.5" customHeight="1">
      <c r="A5" s="366" t="s">
        <v>273</v>
      </c>
      <c r="B5" s="367"/>
      <c r="C5" s="368"/>
      <c r="D5" s="377" t="str">
        <f>'Mapa Final'!D5</f>
        <v>Administrar justicia dirigiendo la actuación procesal, hacia la emisión de una decisión de carácter definitivo mediante la aplicación de la normatividad vigente.</v>
      </c>
      <c r="E5" s="378"/>
      <c r="F5" s="378"/>
      <c r="G5" s="378"/>
      <c r="H5" s="378"/>
      <c r="I5" s="378"/>
      <c r="J5" s="378"/>
      <c r="K5" s="378"/>
      <c r="L5" s="378"/>
      <c r="M5" s="378"/>
      <c r="N5" s="379"/>
      <c r="O5" s="1"/>
      <c r="P5" s="1"/>
      <c r="Q5" s="1"/>
      <c r="R5" s="1"/>
      <c r="S5" s="1"/>
      <c r="T5" s="1"/>
      <c r="U5" s="1"/>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c r="AV5" s="164"/>
      <c r="AW5" s="164"/>
      <c r="AX5" s="164"/>
      <c r="AY5" s="164"/>
      <c r="AZ5" s="164"/>
      <c r="BA5" s="164"/>
      <c r="BB5" s="164"/>
      <c r="BC5" s="164"/>
      <c r="BD5" s="164"/>
      <c r="BE5" s="164"/>
      <c r="BF5" s="164"/>
      <c r="BG5" s="164"/>
      <c r="BH5" s="164"/>
      <c r="BI5" s="164"/>
      <c r="BJ5" s="164"/>
      <c r="BK5" s="164"/>
      <c r="BL5" s="164"/>
      <c r="BM5" s="164"/>
      <c r="BN5" s="164"/>
      <c r="BO5" s="164"/>
      <c r="BP5" s="164"/>
      <c r="BQ5" s="164"/>
      <c r="BR5" s="164"/>
      <c r="BS5" s="164"/>
      <c r="BT5" s="164"/>
      <c r="BU5" s="164"/>
      <c r="BV5" s="164"/>
      <c r="BW5" s="164"/>
      <c r="BX5" s="164"/>
      <c r="BY5" s="164"/>
      <c r="BZ5" s="164"/>
      <c r="CA5" s="164"/>
      <c r="CB5" s="164"/>
      <c r="CC5" s="164"/>
      <c r="CD5" s="164"/>
      <c r="CE5" s="164"/>
      <c r="CF5" s="164"/>
      <c r="CG5" s="164"/>
      <c r="CH5" s="164"/>
      <c r="CI5" s="164"/>
      <c r="CJ5" s="164"/>
      <c r="CK5" s="164"/>
      <c r="CL5" s="164"/>
      <c r="CM5" s="164"/>
      <c r="CN5" s="164"/>
      <c r="CO5" s="164"/>
      <c r="CP5" s="164"/>
      <c r="CQ5" s="164"/>
      <c r="CR5" s="164"/>
      <c r="CS5" s="164"/>
      <c r="CT5" s="164"/>
      <c r="CU5" s="164"/>
      <c r="CV5" s="164"/>
      <c r="CW5" s="164"/>
      <c r="CX5" s="164"/>
      <c r="CY5" s="164"/>
      <c r="CZ5" s="164"/>
      <c r="DA5" s="164"/>
      <c r="DB5" s="164"/>
      <c r="DC5" s="164"/>
      <c r="DD5" s="164"/>
      <c r="DE5" s="164"/>
      <c r="DF5" s="164"/>
      <c r="DG5" s="164"/>
      <c r="DH5" s="164"/>
      <c r="DI5" s="164"/>
      <c r="DJ5" s="164"/>
      <c r="DK5" s="164"/>
      <c r="DL5" s="164"/>
      <c r="DM5" s="164"/>
      <c r="DN5" s="164"/>
      <c r="DO5" s="164"/>
      <c r="DP5" s="164"/>
      <c r="DQ5" s="164"/>
      <c r="DR5" s="164"/>
      <c r="DS5" s="164"/>
      <c r="DT5" s="164"/>
      <c r="DU5" s="164"/>
      <c r="DV5" s="164"/>
      <c r="DW5" s="164"/>
      <c r="DX5" s="164"/>
      <c r="DY5" s="164"/>
      <c r="DZ5" s="164"/>
      <c r="EA5" s="164"/>
      <c r="EB5" s="164"/>
      <c r="EC5" s="164"/>
      <c r="ED5" s="164"/>
      <c r="EE5" s="164"/>
      <c r="EF5" s="164"/>
      <c r="EG5" s="164"/>
      <c r="EH5" s="164"/>
      <c r="EI5" s="164"/>
      <c r="EJ5" s="164"/>
      <c r="EK5" s="164"/>
      <c r="EL5" s="164"/>
      <c r="EM5" s="164"/>
      <c r="EN5" s="164"/>
      <c r="EO5" s="164"/>
      <c r="EP5" s="164"/>
      <c r="EQ5" s="164"/>
      <c r="ER5" s="164"/>
      <c r="ES5" s="164"/>
      <c r="ET5" s="164"/>
      <c r="EU5" s="164"/>
      <c r="EV5" s="164"/>
      <c r="EW5" s="164"/>
      <c r="EX5" s="164"/>
      <c r="EY5" s="164"/>
      <c r="EZ5" s="164"/>
      <c r="FA5" s="164"/>
      <c r="FB5" s="164"/>
      <c r="FC5" s="164"/>
      <c r="FD5" s="164"/>
      <c r="FE5" s="164"/>
      <c r="FF5" s="164"/>
      <c r="FG5" s="164"/>
      <c r="FH5" s="164"/>
      <c r="FI5" s="164"/>
      <c r="FJ5" s="164"/>
      <c r="FK5" s="164"/>
      <c r="FL5" s="164"/>
      <c r="FM5" s="164"/>
      <c r="FN5" s="164"/>
      <c r="FO5" s="164"/>
      <c r="FP5" s="164"/>
      <c r="FQ5" s="164"/>
      <c r="FR5" s="164"/>
      <c r="FS5" s="164"/>
      <c r="FT5" s="164"/>
      <c r="FU5" s="164"/>
      <c r="FV5" s="164"/>
      <c r="FW5" s="164"/>
      <c r="FX5" s="164"/>
      <c r="FY5" s="164"/>
      <c r="FZ5" s="164"/>
      <c r="GA5" s="164"/>
      <c r="GB5" s="164"/>
      <c r="GC5" s="164"/>
      <c r="GD5" s="164"/>
      <c r="GE5" s="164"/>
      <c r="GF5" s="164"/>
      <c r="GG5" s="164"/>
      <c r="GH5" s="164"/>
      <c r="GI5" s="164"/>
      <c r="GJ5" s="164"/>
      <c r="GK5" s="164"/>
      <c r="GL5" s="164"/>
      <c r="GM5" s="164"/>
      <c r="GN5" s="164"/>
      <c r="GO5" s="164"/>
      <c r="GP5" s="164"/>
      <c r="GQ5" s="164"/>
      <c r="GR5" s="164"/>
      <c r="GS5" s="164"/>
      <c r="GT5" s="164"/>
      <c r="GU5" s="164"/>
      <c r="GV5" s="164"/>
      <c r="GW5" s="164"/>
      <c r="GX5" s="164"/>
      <c r="GY5" s="164"/>
      <c r="GZ5" s="164"/>
      <c r="HA5" s="164"/>
      <c r="HB5" s="164"/>
      <c r="HC5" s="164"/>
      <c r="HD5" s="164"/>
      <c r="HE5" s="164"/>
      <c r="HF5" s="164"/>
      <c r="HG5" s="164"/>
      <c r="HH5" s="164"/>
      <c r="HI5" s="164"/>
      <c r="HJ5" s="164"/>
      <c r="HK5" s="164"/>
      <c r="HL5" s="164"/>
      <c r="HM5" s="164"/>
      <c r="HN5" s="164"/>
      <c r="HO5" s="164"/>
      <c r="HP5" s="164"/>
      <c r="HQ5" s="164"/>
      <c r="HR5" s="164"/>
      <c r="HS5" s="164"/>
      <c r="HT5" s="164"/>
      <c r="HU5" s="164"/>
      <c r="HV5" s="164"/>
      <c r="HW5" s="164"/>
      <c r="HX5" s="164"/>
      <c r="HY5" s="164"/>
      <c r="HZ5" s="164"/>
      <c r="IA5" s="164"/>
      <c r="IB5" s="164"/>
      <c r="IC5" s="164"/>
      <c r="ID5" s="164"/>
      <c r="IE5" s="164"/>
      <c r="IF5" s="164"/>
      <c r="IG5" s="164"/>
      <c r="IH5" s="164"/>
      <c r="II5" s="164"/>
      <c r="IJ5" s="164"/>
      <c r="IK5" s="164"/>
      <c r="IL5" s="164"/>
      <c r="IM5" s="164"/>
      <c r="IN5" s="164"/>
      <c r="IO5" s="164"/>
      <c r="IP5" s="164"/>
      <c r="IQ5" s="164"/>
      <c r="IR5" s="164"/>
      <c r="IS5" s="164"/>
      <c r="IT5" s="164"/>
      <c r="IU5" s="164"/>
      <c r="IV5" s="164"/>
      <c r="IW5" s="164"/>
      <c r="IX5" s="164"/>
      <c r="IY5" s="164"/>
      <c r="IZ5" s="164"/>
      <c r="JA5" s="164"/>
      <c r="JB5" s="164"/>
      <c r="JC5" s="164"/>
      <c r="JD5" s="164"/>
      <c r="JE5" s="164"/>
      <c r="JF5" s="164"/>
      <c r="JG5" s="164"/>
      <c r="JH5" s="164"/>
      <c r="JI5" s="164"/>
      <c r="JJ5" s="164"/>
      <c r="JK5" s="164"/>
      <c r="JL5" s="164"/>
      <c r="JM5" s="164"/>
      <c r="JN5" s="164"/>
      <c r="JO5" s="164"/>
      <c r="JP5" s="164"/>
      <c r="JQ5" s="164"/>
      <c r="JR5" s="164"/>
      <c r="JS5" s="164"/>
    </row>
    <row r="6" spans="1:279" s="165" customFormat="1" ht="32.25" customHeight="1" thickBot="1">
      <c r="A6" s="366" t="s">
        <v>274</v>
      </c>
      <c r="B6" s="367"/>
      <c r="C6" s="368"/>
      <c r="D6" s="377" t="str">
        <f>'Mapa Final'!D6</f>
        <v xml:space="preserve">Despachos Judiciales </v>
      </c>
      <c r="E6" s="378"/>
      <c r="F6" s="378"/>
      <c r="G6" s="378"/>
      <c r="H6" s="378"/>
      <c r="I6" s="378"/>
      <c r="J6" s="378"/>
      <c r="K6" s="378"/>
      <c r="L6" s="378"/>
      <c r="M6" s="378"/>
      <c r="N6" s="379"/>
      <c r="O6" s="1"/>
      <c r="P6" s="1"/>
      <c r="Q6" s="1"/>
      <c r="R6" s="1"/>
      <c r="S6" s="1"/>
      <c r="T6" s="1"/>
      <c r="U6" s="1"/>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c r="AX6" s="164"/>
      <c r="AY6" s="164"/>
      <c r="AZ6" s="164"/>
      <c r="BA6" s="164"/>
      <c r="BB6" s="164"/>
      <c r="BC6" s="164"/>
      <c r="BD6" s="164"/>
      <c r="BE6" s="164"/>
      <c r="BF6" s="164"/>
      <c r="BG6" s="164"/>
      <c r="BH6" s="164"/>
      <c r="BI6" s="164"/>
      <c r="BJ6" s="164"/>
      <c r="BK6" s="164"/>
      <c r="BL6" s="164"/>
      <c r="BM6" s="164"/>
      <c r="BN6" s="164"/>
      <c r="BO6" s="164"/>
      <c r="BP6" s="164"/>
      <c r="BQ6" s="164"/>
      <c r="BR6" s="164"/>
      <c r="BS6" s="164"/>
      <c r="BT6" s="164"/>
      <c r="BU6" s="164"/>
      <c r="BV6" s="164"/>
      <c r="BW6" s="164"/>
      <c r="BX6" s="164"/>
      <c r="BY6" s="164"/>
      <c r="BZ6" s="164"/>
      <c r="CA6" s="164"/>
      <c r="CB6" s="164"/>
      <c r="CC6" s="164"/>
      <c r="CD6" s="164"/>
      <c r="CE6" s="164"/>
      <c r="CF6" s="164"/>
      <c r="CG6" s="164"/>
      <c r="CH6" s="164"/>
      <c r="CI6" s="164"/>
      <c r="CJ6" s="164"/>
      <c r="CK6" s="164"/>
      <c r="CL6" s="164"/>
      <c r="CM6" s="164"/>
      <c r="CN6" s="164"/>
      <c r="CO6" s="164"/>
      <c r="CP6" s="164"/>
      <c r="CQ6" s="164"/>
      <c r="CR6" s="164"/>
      <c r="CS6" s="164"/>
      <c r="CT6" s="164"/>
      <c r="CU6" s="164"/>
      <c r="CV6" s="164"/>
      <c r="CW6" s="164"/>
      <c r="CX6" s="164"/>
      <c r="CY6" s="164"/>
      <c r="CZ6" s="164"/>
      <c r="DA6" s="164"/>
      <c r="DB6" s="164"/>
      <c r="DC6" s="164"/>
      <c r="DD6" s="164"/>
      <c r="DE6" s="164"/>
      <c r="DF6" s="164"/>
      <c r="DG6" s="164"/>
      <c r="DH6" s="164"/>
      <c r="DI6" s="164"/>
      <c r="DJ6" s="164"/>
      <c r="DK6" s="164"/>
      <c r="DL6" s="164"/>
      <c r="DM6" s="164"/>
      <c r="DN6" s="164"/>
      <c r="DO6" s="164"/>
      <c r="DP6" s="164"/>
      <c r="DQ6" s="164"/>
      <c r="DR6" s="164"/>
      <c r="DS6" s="164"/>
      <c r="DT6" s="164"/>
      <c r="DU6" s="164"/>
      <c r="DV6" s="164"/>
      <c r="DW6" s="164"/>
      <c r="DX6" s="164"/>
      <c r="DY6" s="164"/>
      <c r="DZ6" s="164"/>
      <c r="EA6" s="164"/>
      <c r="EB6" s="164"/>
      <c r="EC6" s="164"/>
      <c r="ED6" s="164"/>
      <c r="EE6" s="164"/>
      <c r="EF6" s="164"/>
      <c r="EG6" s="164"/>
      <c r="EH6" s="164"/>
      <c r="EI6" s="164"/>
      <c r="EJ6" s="164"/>
      <c r="EK6" s="164"/>
      <c r="EL6" s="164"/>
      <c r="EM6" s="164"/>
      <c r="EN6" s="164"/>
      <c r="EO6" s="164"/>
      <c r="EP6" s="164"/>
      <c r="EQ6" s="164"/>
      <c r="ER6" s="164"/>
      <c r="ES6" s="164"/>
      <c r="ET6" s="164"/>
      <c r="EU6" s="164"/>
      <c r="EV6" s="164"/>
      <c r="EW6" s="164"/>
      <c r="EX6" s="164"/>
      <c r="EY6" s="164"/>
      <c r="EZ6" s="164"/>
      <c r="FA6" s="164"/>
      <c r="FB6" s="164"/>
      <c r="FC6" s="164"/>
      <c r="FD6" s="164"/>
      <c r="FE6" s="164"/>
      <c r="FF6" s="164"/>
      <c r="FG6" s="164"/>
      <c r="FH6" s="164"/>
      <c r="FI6" s="164"/>
      <c r="FJ6" s="164"/>
      <c r="FK6" s="164"/>
      <c r="FL6" s="164"/>
      <c r="FM6" s="164"/>
      <c r="FN6" s="164"/>
      <c r="FO6" s="164"/>
      <c r="FP6" s="164"/>
      <c r="FQ6" s="164"/>
      <c r="FR6" s="164"/>
      <c r="FS6" s="164"/>
      <c r="FT6" s="164"/>
      <c r="FU6" s="164"/>
      <c r="FV6" s="164"/>
      <c r="FW6" s="164"/>
      <c r="FX6" s="164"/>
      <c r="FY6" s="164"/>
      <c r="FZ6" s="164"/>
      <c r="GA6" s="164"/>
      <c r="GB6" s="164"/>
      <c r="GC6" s="164"/>
      <c r="GD6" s="164"/>
      <c r="GE6" s="164"/>
      <c r="GF6" s="164"/>
      <c r="GG6" s="164"/>
      <c r="GH6" s="164"/>
      <c r="GI6" s="164"/>
      <c r="GJ6" s="164"/>
      <c r="GK6" s="164"/>
      <c r="GL6" s="164"/>
      <c r="GM6" s="164"/>
      <c r="GN6" s="164"/>
      <c r="GO6" s="164"/>
      <c r="GP6" s="164"/>
      <c r="GQ6" s="164"/>
      <c r="GR6" s="164"/>
      <c r="GS6" s="164"/>
      <c r="GT6" s="164"/>
      <c r="GU6" s="164"/>
      <c r="GV6" s="164"/>
      <c r="GW6" s="164"/>
      <c r="GX6" s="164"/>
      <c r="GY6" s="164"/>
      <c r="GZ6" s="164"/>
      <c r="HA6" s="164"/>
      <c r="HB6" s="164"/>
      <c r="HC6" s="164"/>
      <c r="HD6" s="164"/>
      <c r="HE6" s="164"/>
      <c r="HF6" s="164"/>
      <c r="HG6" s="164"/>
      <c r="HH6" s="164"/>
      <c r="HI6" s="164"/>
      <c r="HJ6" s="164"/>
      <c r="HK6" s="164"/>
      <c r="HL6" s="164"/>
      <c r="HM6" s="164"/>
      <c r="HN6" s="164"/>
      <c r="HO6" s="164"/>
      <c r="HP6" s="164"/>
      <c r="HQ6" s="164"/>
      <c r="HR6" s="164"/>
      <c r="HS6" s="164"/>
      <c r="HT6" s="164"/>
      <c r="HU6" s="164"/>
      <c r="HV6" s="164"/>
      <c r="HW6" s="164"/>
      <c r="HX6" s="164"/>
      <c r="HY6" s="164"/>
      <c r="HZ6" s="164"/>
      <c r="IA6" s="164"/>
      <c r="IB6" s="164"/>
      <c r="IC6" s="164"/>
      <c r="ID6" s="164"/>
      <c r="IE6" s="164"/>
      <c r="IF6" s="164"/>
      <c r="IG6" s="164"/>
      <c r="IH6" s="164"/>
      <c r="II6" s="164"/>
      <c r="IJ6" s="164"/>
      <c r="IK6" s="164"/>
      <c r="IL6" s="164"/>
      <c r="IM6" s="164"/>
      <c r="IN6" s="164"/>
      <c r="IO6" s="164"/>
      <c r="IP6" s="164"/>
      <c r="IQ6" s="164"/>
      <c r="IR6" s="164"/>
      <c r="IS6" s="164"/>
      <c r="IT6" s="164"/>
      <c r="IU6" s="164"/>
      <c r="IV6" s="164"/>
      <c r="IW6" s="164"/>
      <c r="IX6" s="164"/>
      <c r="IY6" s="164"/>
      <c r="IZ6" s="164"/>
      <c r="JA6" s="164"/>
      <c r="JB6" s="164"/>
      <c r="JC6" s="164"/>
      <c r="JD6" s="164"/>
      <c r="JE6" s="164"/>
      <c r="JF6" s="164"/>
      <c r="JG6" s="164"/>
      <c r="JH6" s="164"/>
      <c r="JI6" s="164"/>
      <c r="JJ6" s="164"/>
      <c r="JK6" s="164"/>
      <c r="JL6" s="164"/>
      <c r="JM6" s="164"/>
      <c r="JN6" s="164"/>
      <c r="JO6" s="164"/>
      <c r="JP6" s="164"/>
      <c r="JQ6" s="164"/>
      <c r="JR6" s="164"/>
      <c r="JS6" s="164"/>
    </row>
    <row r="7" spans="1:279" s="180" customFormat="1" ht="38.25" customHeight="1" thickTop="1" thickBot="1">
      <c r="A7" s="503" t="s">
        <v>622</v>
      </c>
      <c r="B7" s="504"/>
      <c r="C7" s="504"/>
      <c r="D7" s="504"/>
      <c r="E7" s="504"/>
      <c r="F7" s="505"/>
      <c r="G7" s="178"/>
      <c r="H7" s="506" t="s">
        <v>623</v>
      </c>
      <c r="I7" s="506"/>
      <c r="J7" s="506"/>
      <c r="K7" s="506" t="s">
        <v>624</v>
      </c>
      <c r="L7" s="506"/>
      <c r="M7" s="506"/>
      <c r="N7" s="507" t="s">
        <v>568</v>
      </c>
      <c r="O7" s="512" t="s">
        <v>625</v>
      </c>
      <c r="P7" s="514" t="s">
        <v>626</v>
      </c>
      <c r="Q7" s="517"/>
      <c r="R7" s="515"/>
      <c r="S7" s="514" t="s">
        <v>627</v>
      </c>
      <c r="T7" s="515"/>
      <c r="U7" s="516" t="s">
        <v>642</v>
      </c>
      <c r="V7" s="179"/>
      <c r="W7" s="179"/>
      <c r="X7" s="179"/>
      <c r="Y7" s="179"/>
      <c r="Z7" s="179"/>
      <c r="AA7" s="179"/>
      <c r="AB7" s="179"/>
      <c r="AC7" s="179"/>
      <c r="AD7" s="179"/>
      <c r="AE7" s="179"/>
      <c r="AF7" s="179"/>
      <c r="AG7" s="179"/>
      <c r="AH7" s="179"/>
      <c r="AI7" s="179"/>
      <c r="AJ7" s="179"/>
      <c r="AK7" s="179"/>
      <c r="AL7" s="179"/>
      <c r="AM7" s="179"/>
      <c r="AN7" s="179"/>
      <c r="AO7" s="179"/>
      <c r="AP7" s="179"/>
      <c r="AQ7" s="179"/>
      <c r="AR7" s="179"/>
      <c r="AS7" s="179"/>
      <c r="AT7" s="179"/>
      <c r="AU7" s="179"/>
      <c r="AV7" s="179"/>
      <c r="AW7" s="179"/>
      <c r="AX7" s="179"/>
      <c r="AY7" s="179"/>
      <c r="AZ7" s="179"/>
      <c r="BA7" s="179"/>
      <c r="BB7" s="179"/>
      <c r="BC7" s="179"/>
      <c r="BD7" s="179"/>
      <c r="BE7" s="179"/>
      <c r="BF7" s="179"/>
      <c r="BG7" s="179"/>
      <c r="BH7" s="179"/>
      <c r="BI7" s="179"/>
      <c r="BJ7" s="179"/>
      <c r="BK7" s="179"/>
      <c r="BL7" s="179"/>
      <c r="BM7" s="179"/>
      <c r="BN7" s="179"/>
      <c r="BO7" s="179"/>
      <c r="BP7" s="179"/>
      <c r="BQ7" s="179"/>
      <c r="BR7" s="179"/>
      <c r="BS7" s="179"/>
      <c r="BT7" s="179"/>
      <c r="BU7" s="179"/>
      <c r="BV7" s="179"/>
      <c r="BW7" s="179"/>
      <c r="BX7" s="179"/>
      <c r="BY7" s="179"/>
      <c r="BZ7" s="179"/>
      <c r="CA7" s="179"/>
      <c r="CB7" s="179"/>
      <c r="CC7" s="179"/>
      <c r="CD7" s="179"/>
      <c r="CE7" s="179"/>
      <c r="CF7" s="179"/>
      <c r="CG7" s="179"/>
      <c r="CH7" s="179"/>
      <c r="CI7" s="179"/>
      <c r="CJ7" s="179"/>
      <c r="CK7" s="179"/>
      <c r="CL7" s="179"/>
      <c r="CM7" s="179"/>
      <c r="CN7" s="179"/>
      <c r="CO7" s="179"/>
      <c r="CP7" s="179"/>
      <c r="CQ7" s="179"/>
      <c r="CR7" s="179"/>
      <c r="CS7" s="179"/>
      <c r="CT7" s="179"/>
      <c r="CU7" s="179"/>
      <c r="CV7" s="179"/>
      <c r="CW7" s="179"/>
      <c r="CX7" s="179"/>
      <c r="CY7" s="179"/>
      <c r="CZ7" s="179"/>
      <c r="DA7" s="179"/>
      <c r="DB7" s="179"/>
      <c r="DC7" s="179"/>
      <c r="DD7" s="179"/>
      <c r="DE7" s="179"/>
      <c r="DF7" s="179"/>
      <c r="DG7" s="179"/>
      <c r="DH7" s="179"/>
      <c r="DI7" s="179"/>
      <c r="DJ7" s="179"/>
      <c r="DK7" s="179"/>
      <c r="DL7" s="179"/>
      <c r="DM7" s="179"/>
      <c r="DN7" s="179"/>
      <c r="DO7" s="179"/>
      <c r="DP7" s="179"/>
      <c r="DQ7" s="179"/>
      <c r="DR7" s="179"/>
      <c r="DS7" s="179"/>
      <c r="DT7" s="179"/>
      <c r="DU7" s="179"/>
      <c r="DV7" s="179"/>
      <c r="DW7" s="179"/>
      <c r="DX7" s="179"/>
      <c r="DY7" s="179"/>
      <c r="DZ7" s="179"/>
      <c r="EA7" s="179"/>
      <c r="EB7" s="179"/>
      <c r="EC7" s="179"/>
      <c r="ED7" s="179"/>
      <c r="EE7" s="179"/>
      <c r="EF7" s="179"/>
      <c r="EG7" s="179"/>
      <c r="EH7" s="179"/>
      <c r="EI7" s="179"/>
      <c r="EJ7" s="179"/>
      <c r="EK7" s="179"/>
      <c r="EL7" s="179"/>
      <c r="EM7" s="179"/>
      <c r="EN7" s="179"/>
      <c r="EO7" s="179"/>
      <c r="EP7" s="179"/>
      <c r="EQ7" s="179"/>
      <c r="ER7" s="179"/>
      <c r="ES7" s="179"/>
      <c r="ET7" s="179"/>
      <c r="EU7" s="179"/>
      <c r="EV7" s="179"/>
      <c r="EW7" s="179"/>
      <c r="EX7" s="179"/>
      <c r="EY7" s="179"/>
      <c r="EZ7" s="179"/>
      <c r="FA7" s="179"/>
      <c r="FB7" s="179"/>
      <c r="FC7" s="179"/>
      <c r="FD7" s="179"/>
      <c r="FE7" s="179"/>
      <c r="FF7" s="179"/>
      <c r="FG7" s="179"/>
      <c r="FH7" s="179"/>
      <c r="FI7" s="179"/>
      <c r="FJ7" s="179"/>
      <c r="FK7" s="179"/>
      <c r="FL7" s="179"/>
      <c r="FM7" s="179"/>
      <c r="FN7" s="179"/>
      <c r="FO7" s="179"/>
      <c r="FP7" s="179"/>
      <c r="FQ7" s="179"/>
      <c r="FR7" s="179"/>
      <c r="FS7" s="179"/>
      <c r="FT7" s="179"/>
      <c r="FU7" s="179"/>
    </row>
    <row r="8" spans="1:279" s="188" customFormat="1" ht="81" customHeight="1" thickTop="1" thickBot="1">
      <c r="A8" s="181" t="s">
        <v>27</v>
      </c>
      <c r="B8" s="181" t="s">
        <v>282</v>
      </c>
      <c r="C8" s="182" t="s">
        <v>223</v>
      </c>
      <c r="D8" s="183" t="s">
        <v>629</v>
      </c>
      <c r="E8" s="184" t="s">
        <v>227</v>
      </c>
      <c r="F8" s="184" t="s">
        <v>229</v>
      </c>
      <c r="G8" s="184" t="s">
        <v>231</v>
      </c>
      <c r="H8" s="185" t="s">
        <v>630</v>
      </c>
      <c r="I8" s="185" t="s">
        <v>559</v>
      </c>
      <c r="J8" s="185" t="s">
        <v>631</v>
      </c>
      <c r="K8" s="185" t="s">
        <v>630</v>
      </c>
      <c r="L8" s="185" t="s">
        <v>632</v>
      </c>
      <c r="M8" s="185" t="s">
        <v>631</v>
      </c>
      <c r="N8" s="507"/>
      <c r="O8" s="513"/>
      <c r="P8" s="186" t="s">
        <v>633</v>
      </c>
      <c r="Q8" s="186" t="s">
        <v>634</v>
      </c>
      <c r="R8" s="186" t="s">
        <v>635</v>
      </c>
      <c r="S8" s="186" t="s">
        <v>636</v>
      </c>
      <c r="T8" s="186" t="s">
        <v>637</v>
      </c>
      <c r="U8" s="516"/>
      <c r="V8" s="187"/>
      <c r="W8" s="187"/>
      <c r="X8" s="187"/>
      <c r="Y8" s="187"/>
      <c r="Z8" s="187"/>
      <c r="AA8" s="187"/>
      <c r="AB8" s="187"/>
      <c r="AC8" s="187"/>
      <c r="AD8" s="187"/>
      <c r="AE8" s="187"/>
      <c r="AF8" s="187"/>
      <c r="AG8" s="187"/>
      <c r="AH8" s="187"/>
      <c r="AI8" s="187"/>
      <c r="AJ8" s="187"/>
      <c r="AK8" s="187"/>
      <c r="AL8" s="187"/>
      <c r="AM8" s="187"/>
      <c r="AN8" s="187"/>
      <c r="AO8" s="187"/>
      <c r="AP8" s="187"/>
      <c r="AQ8" s="187"/>
      <c r="AR8" s="187"/>
      <c r="AS8" s="187"/>
      <c r="AT8" s="187"/>
      <c r="AU8" s="187"/>
      <c r="AV8" s="187"/>
      <c r="AW8" s="187"/>
      <c r="AX8" s="187"/>
      <c r="AY8" s="187"/>
      <c r="AZ8" s="187"/>
      <c r="BA8" s="187"/>
      <c r="BB8" s="187"/>
      <c r="BC8" s="187"/>
      <c r="BD8" s="187"/>
      <c r="BE8" s="187"/>
      <c r="BF8" s="187"/>
      <c r="BG8" s="187"/>
      <c r="BH8" s="187"/>
      <c r="BI8" s="187"/>
      <c r="BJ8" s="187"/>
      <c r="BK8" s="187"/>
      <c r="BL8" s="187"/>
      <c r="BM8" s="187"/>
      <c r="BN8" s="187"/>
      <c r="BO8" s="187"/>
      <c r="BP8" s="187"/>
      <c r="BQ8" s="187"/>
      <c r="BR8" s="187"/>
      <c r="BS8" s="187"/>
      <c r="BT8" s="187"/>
      <c r="BU8" s="187"/>
      <c r="BV8" s="187"/>
      <c r="BW8" s="187"/>
      <c r="BX8" s="187"/>
      <c r="BY8" s="187"/>
      <c r="BZ8" s="187"/>
      <c r="CA8" s="187"/>
      <c r="CB8" s="187"/>
      <c r="CC8" s="187"/>
      <c r="CD8" s="187"/>
      <c r="CE8" s="187"/>
      <c r="CF8" s="187"/>
      <c r="CG8" s="187"/>
      <c r="CH8" s="187"/>
      <c r="CI8" s="187"/>
      <c r="CJ8" s="187"/>
      <c r="CK8" s="187"/>
      <c r="CL8" s="187"/>
      <c r="CM8" s="187"/>
      <c r="CN8" s="187"/>
      <c r="CO8" s="187"/>
      <c r="CP8" s="187"/>
      <c r="CQ8" s="187"/>
      <c r="CR8" s="187"/>
      <c r="CS8" s="187"/>
      <c r="CT8" s="187"/>
      <c r="CU8" s="187"/>
      <c r="CV8" s="187"/>
      <c r="CW8" s="187"/>
      <c r="CX8" s="187"/>
      <c r="CY8" s="187"/>
      <c r="CZ8" s="187"/>
      <c r="DA8" s="187"/>
      <c r="DB8" s="187"/>
      <c r="DC8" s="187"/>
      <c r="DD8" s="187"/>
      <c r="DE8" s="187"/>
      <c r="DF8" s="187"/>
      <c r="DG8" s="187"/>
      <c r="DH8" s="187"/>
      <c r="DI8" s="187"/>
      <c r="DJ8" s="187"/>
      <c r="DK8" s="187"/>
      <c r="DL8" s="187"/>
      <c r="DM8" s="187"/>
      <c r="DN8" s="187"/>
      <c r="DO8" s="187"/>
      <c r="DP8" s="187"/>
      <c r="DQ8" s="187"/>
      <c r="DR8" s="187"/>
      <c r="DS8" s="187"/>
      <c r="DT8" s="187"/>
      <c r="DU8" s="187"/>
      <c r="DV8" s="187"/>
      <c r="DW8" s="187"/>
      <c r="DX8" s="187"/>
      <c r="DY8" s="187"/>
      <c r="DZ8" s="187"/>
      <c r="EA8" s="187"/>
      <c r="EB8" s="187"/>
      <c r="EC8" s="187"/>
      <c r="ED8" s="187"/>
      <c r="EE8" s="187"/>
      <c r="EF8" s="187"/>
      <c r="EG8" s="187"/>
      <c r="EH8" s="187"/>
      <c r="EI8" s="187"/>
      <c r="EJ8" s="187"/>
      <c r="EK8" s="187"/>
      <c r="EL8" s="187"/>
      <c r="EM8" s="187"/>
      <c r="EN8" s="187"/>
      <c r="EO8" s="187"/>
      <c r="EP8" s="187"/>
      <c r="EQ8" s="187"/>
      <c r="ER8" s="187"/>
      <c r="ES8" s="187"/>
      <c r="ET8" s="187"/>
      <c r="EU8" s="187"/>
      <c r="EV8" s="187"/>
      <c r="EW8" s="187"/>
      <c r="EX8" s="187"/>
      <c r="EY8" s="187"/>
      <c r="EZ8" s="187"/>
      <c r="FA8" s="187"/>
      <c r="FB8" s="187"/>
      <c r="FC8" s="187"/>
      <c r="FD8" s="187"/>
      <c r="FE8" s="187"/>
      <c r="FF8" s="187"/>
      <c r="FG8" s="187"/>
      <c r="FH8" s="187"/>
      <c r="FI8" s="187"/>
      <c r="FJ8" s="187"/>
      <c r="FK8" s="187"/>
      <c r="FL8" s="187"/>
      <c r="FM8" s="187"/>
      <c r="FN8" s="187"/>
      <c r="FO8" s="187"/>
      <c r="FP8" s="187"/>
      <c r="FQ8" s="187"/>
      <c r="FR8" s="187"/>
      <c r="FS8" s="187"/>
      <c r="FT8" s="187"/>
      <c r="FU8" s="187"/>
    </row>
    <row r="9" spans="1:279" s="189" customFormat="1" ht="10.5" customHeight="1" thickTop="1" thickBot="1">
      <c r="A9" s="501"/>
      <c r="B9" s="502"/>
      <c r="C9" s="502"/>
      <c r="D9" s="502"/>
      <c r="E9" s="502"/>
      <c r="F9" s="502"/>
      <c r="G9" s="502"/>
      <c r="H9" s="502"/>
      <c r="I9" s="502"/>
      <c r="J9" s="502"/>
      <c r="K9" s="502"/>
      <c r="L9" s="502"/>
      <c r="M9" s="502"/>
      <c r="N9" s="502"/>
      <c r="U9" s="190"/>
      <c r="V9" s="191"/>
      <c r="W9" s="191"/>
      <c r="X9" s="191"/>
      <c r="Y9" s="191"/>
      <c r="Z9" s="191"/>
      <c r="AA9" s="191"/>
      <c r="AB9" s="191"/>
      <c r="AC9" s="191"/>
      <c r="AD9" s="191"/>
      <c r="AE9" s="191"/>
      <c r="AF9" s="191"/>
      <c r="AG9" s="191"/>
      <c r="AH9" s="191"/>
      <c r="AI9" s="191"/>
      <c r="AJ9" s="191"/>
      <c r="AK9" s="191"/>
      <c r="AL9" s="191"/>
      <c r="AM9" s="191"/>
      <c r="AN9" s="191"/>
      <c r="AO9" s="191"/>
      <c r="AP9" s="191"/>
      <c r="AQ9" s="191"/>
      <c r="AR9" s="191"/>
      <c r="AS9" s="191"/>
      <c r="AT9" s="191"/>
      <c r="AU9" s="191"/>
      <c r="AV9" s="191"/>
      <c r="AW9" s="191"/>
      <c r="AX9" s="191"/>
      <c r="AY9" s="191"/>
      <c r="AZ9" s="191"/>
      <c r="BA9" s="191"/>
      <c r="BB9" s="191"/>
      <c r="BC9" s="191"/>
      <c r="BD9" s="191"/>
      <c r="BE9" s="191"/>
      <c r="BF9" s="191"/>
      <c r="BG9" s="191"/>
      <c r="BH9" s="191"/>
      <c r="BI9" s="191"/>
      <c r="BJ9" s="191"/>
      <c r="BK9" s="191"/>
      <c r="BL9" s="191"/>
      <c r="BM9" s="191"/>
      <c r="BN9" s="191"/>
      <c r="BO9" s="191"/>
      <c r="BP9" s="191"/>
      <c r="BQ9" s="191"/>
      <c r="BR9" s="191"/>
      <c r="BS9" s="191"/>
      <c r="BT9" s="191"/>
      <c r="BU9" s="191"/>
      <c r="BV9" s="191"/>
      <c r="BW9" s="191"/>
      <c r="BX9" s="191"/>
      <c r="BY9" s="191"/>
      <c r="BZ9" s="191"/>
      <c r="CA9" s="191"/>
      <c r="CB9" s="191"/>
      <c r="CC9" s="191"/>
      <c r="CD9" s="191"/>
      <c r="CE9" s="191"/>
      <c r="CF9" s="191"/>
      <c r="CG9" s="191"/>
      <c r="CH9" s="191"/>
      <c r="CI9" s="191"/>
      <c r="CJ9" s="191"/>
      <c r="CK9" s="191"/>
      <c r="CL9" s="191"/>
      <c r="CM9" s="191"/>
      <c r="CN9" s="191"/>
      <c r="CO9" s="191"/>
      <c r="CP9" s="191"/>
      <c r="CQ9" s="191"/>
      <c r="CR9" s="191"/>
      <c r="CS9" s="191"/>
      <c r="CT9" s="191"/>
      <c r="CU9" s="191"/>
      <c r="CV9" s="191"/>
      <c r="CW9" s="191"/>
      <c r="CX9" s="191"/>
      <c r="CY9" s="191"/>
      <c r="CZ9" s="191"/>
      <c r="DA9" s="191"/>
      <c r="DB9" s="191"/>
      <c r="DC9" s="191"/>
      <c r="DD9" s="191"/>
      <c r="DE9" s="191"/>
      <c r="DF9" s="191"/>
      <c r="DG9" s="191"/>
      <c r="DH9" s="191"/>
      <c r="DI9" s="191"/>
      <c r="DJ9" s="191"/>
      <c r="DK9" s="191"/>
      <c r="DL9" s="191"/>
      <c r="DM9" s="191"/>
      <c r="DN9" s="191"/>
      <c r="DO9" s="191"/>
      <c r="DP9" s="191"/>
      <c r="DQ9" s="191"/>
      <c r="DR9" s="191"/>
      <c r="DS9" s="191"/>
      <c r="DT9" s="191"/>
      <c r="DU9" s="191"/>
      <c r="DV9" s="191"/>
      <c r="DW9" s="191"/>
      <c r="DX9" s="191"/>
      <c r="DY9" s="191"/>
      <c r="DZ9" s="191"/>
      <c r="EA9" s="191"/>
      <c r="EB9" s="191"/>
      <c r="EC9" s="191"/>
      <c r="ED9" s="191"/>
      <c r="EE9" s="191"/>
      <c r="EF9" s="191"/>
      <c r="EG9" s="191"/>
      <c r="EH9" s="191"/>
      <c r="EI9" s="191"/>
      <c r="EJ9" s="191"/>
      <c r="EK9" s="191"/>
      <c r="EL9" s="191"/>
      <c r="EM9" s="191"/>
      <c r="EN9" s="191"/>
      <c r="EO9" s="191"/>
      <c r="EP9" s="191"/>
      <c r="EQ9" s="191"/>
      <c r="ER9" s="191"/>
      <c r="ES9" s="191"/>
      <c r="ET9" s="191"/>
      <c r="EU9" s="191"/>
      <c r="EV9" s="191"/>
      <c r="EW9" s="191"/>
      <c r="EX9" s="191"/>
      <c r="EY9" s="191"/>
      <c r="EZ9" s="191"/>
      <c r="FA9" s="191"/>
      <c r="FB9" s="191"/>
      <c r="FC9" s="191"/>
      <c r="FD9" s="191"/>
      <c r="FE9" s="191"/>
      <c r="FF9" s="191"/>
      <c r="FG9" s="191"/>
      <c r="FH9" s="191"/>
      <c r="FI9" s="191"/>
      <c r="FJ9" s="191"/>
      <c r="FK9" s="191"/>
      <c r="FL9" s="191"/>
      <c r="FM9" s="191"/>
      <c r="FN9" s="191"/>
      <c r="FO9" s="191"/>
      <c r="FP9" s="191"/>
      <c r="FQ9" s="191"/>
      <c r="FR9" s="191"/>
      <c r="FS9" s="191"/>
      <c r="FT9" s="191"/>
      <c r="FU9" s="191"/>
    </row>
    <row r="10" spans="1:279" s="192" customFormat="1" ht="15" customHeight="1">
      <c r="A10" s="492">
        <f>'Mapa Final'!A10</f>
        <v>1</v>
      </c>
      <c r="B10" s="477" t="str">
        <f>'Mapa Final'!B10</f>
        <v xml:space="preserve">Inexactitud en el registro de la gestion de los procesos misionales y actuaciones administrativa </v>
      </c>
      <c r="C10" s="477" t="str">
        <f>'Mapa Final'!C10</f>
        <v>Afectación en la Prestación del Servicio de Justicia</v>
      </c>
      <c r="D10" s="477" t="str">
        <f>'Mapa Final'!D10</f>
        <v>1. Errores en la información registrada en los aplicativos Justicia XXI, SIERJU-BI y SAMAI.
2.Insuficiencia de personal para la carga laboral presentada. 
3.Fallas en la funcionalidad de los aplicativos    
4.Incremento de solicitudes  por la  alta demanda judicial.
5.Inadecuado control de verificación del registro de la información.
6. Inadecuado registro de las actuaciones en acciones constitucionales, medios de control y procesos ejecutivos</v>
      </c>
      <c r="E10" s="480" t="str">
        <f>'Mapa Final'!E10</f>
        <v>Errores en la información registrada en los aplicativos Justicia XXI WEB y SIERJU-BI</v>
      </c>
      <c r="F10" s="480" t="str">
        <f>'Mapa Final'!F10</f>
        <v>Posibilidad de incumplimiento de las metas establecidas debido a Errores en la información registrada en los aplicativos Justicia XXI, SIERJU-BI y SAMAI.</v>
      </c>
      <c r="G10" s="480" t="str">
        <f>'Mapa Final'!G10</f>
        <v>Ejecución y Administración de Procesos</v>
      </c>
      <c r="H10" s="495" t="str">
        <f>'Mapa Final'!I10</f>
        <v>Alta</v>
      </c>
      <c r="I10" s="498" t="str">
        <f>'Mapa Final'!L10</f>
        <v>Moderado</v>
      </c>
      <c r="J10" s="483" t="str">
        <f>'Mapa Final'!N10</f>
        <v xml:space="preserve">Alto </v>
      </c>
      <c r="K10" s="486" t="str">
        <f>'Mapa Final'!AA10</f>
        <v>Media</v>
      </c>
      <c r="L10" s="486" t="str">
        <f>'Mapa Final'!AE10</f>
        <v>Moderado</v>
      </c>
      <c r="M10" s="489" t="str">
        <f>'Mapa Final'!AG10</f>
        <v>Moderado</v>
      </c>
      <c r="N10" s="486" t="str">
        <f>'Mapa Final'!AH10</f>
        <v>Aceptar</v>
      </c>
      <c r="O10" s="474"/>
      <c r="P10" s="474"/>
      <c r="Q10" s="474"/>
      <c r="R10" s="474"/>
      <c r="S10" s="474" t="s">
        <v>640</v>
      </c>
      <c r="T10" s="474"/>
      <c r="U10" s="474"/>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row>
    <row r="11" spans="1:279" s="192" customFormat="1" ht="13.5" customHeight="1">
      <c r="A11" s="493"/>
      <c r="B11" s="478"/>
      <c r="C11" s="478"/>
      <c r="D11" s="478"/>
      <c r="E11" s="481"/>
      <c r="F11" s="481"/>
      <c r="G11" s="481"/>
      <c r="H11" s="496"/>
      <c r="I11" s="499"/>
      <c r="J11" s="484"/>
      <c r="K11" s="487"/>
      <c r="L11" s="487"/>
      <c r="M11" s="490"/>
      <c r="N11" s="487"/>
      <c r="O11" s="475"/>
      <c r="P11" s="475"/>
      <c r="Q11" s="475"/>
      <c r="R11" s="475"/>
      <c r="S11" s="475"/>
      <c r="T11" s="475"/>
      <c r="U11" s="47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row>
    <row r="12" spans="1:279" s="192" customFormat="1" ht="13.5" customHeight="1">
      <c r="A12" s="493"/>
      <c r="B12" s="478"/>
      <c r="C12" s="478"/>
      <c r="D12" s="478"/>
      <c r="E12" s="481"/>
      <c r="F12" s="481"/>
      <c r="G12" s="481"/>
      <c r="H12" s="496"/>
      <c r="I12" s="499"/>
      <c r="J12" s="484"/>
      <c r="K12" s="487"/>
      <c r="L12" s="487"/>
      <c r="M12" s="490"/>
      <c r="N12" s="487"/>
      <c r="O12" s="475"/>
      <c r="P12" s="475"/>
      <c r="Q12" s="475"/>
      <c r="R12" s="475"/>
      <c r="S12" s="475"/>
      <c r="T12" s="475"/>
      <c r="U12" s="47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row>
    <row r="13" spans="1:279" s="192" customFormat="1" ht="13.5" customHeight="1">
      <c r="A13" s="493"/>
      <c r="B13" s="478"/>
      <c r="C13" s="478"/>
      <c r="D13" s="478"/>
      <c r="E13" s="481"/>
      <c r="F13" s="481"/>
      <c r="G13" s="481"/>
      <c r="H13" s="496"/>
      <c r="I13" s="499"/>
      <c r="J13" s="484"/>
      <c r="K13" s="487"/>
      <c r="L13" s="487"/>
      <c r="M13" s="490"/>
      <c r="N13" s="487"/>
      <c r="O13" s="475"/>
      <c r="P13" s="475"/>
      <c r="Q13" s="475"/>
      <c r="R13" s="475"/>
      <c r="S13" s="475"/>
      <c r="T13" s="475"/>
      <c r="U13" s="47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row>
    <row r="14" spans="1:279" s="192" customFormat="1" ht="238.5" customHeight="1" thickBot="1">
      <c r="A14" s="494"/>
      <c r="B14" s="479"/>
      <c r="C14" s="479"/>
      <c r="D14" s="479"/>
      <c r="E14" s="482"/>
      <c r="F14" s="482"/>
      <c r="G14" s="482"/>
      <c r="H14" s="497"/>
      <c r="I14" s="500"/>
      <c r="J14" s="485"/>
      <c r="K14" s="488"/>
      <c r="L14" s="488"/>
      <c r="M14" s="491"/>
      <c r="N14" s="488"/>
      <c r="O14" s="476"/>
      <c r="P14" s="476"/>
      <c r="Q14" s="476"/>
      <c r="R14" s="476"/>
      <c r="S14" s="476"/>
      <c r="T14" s="476"/>
      <c r="U14" s="476"/>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row>
    <row r="15" spans="1:279" s="192" customFormat="1" ht="15" customHeight="1">
      <c r="A15" s="492">
        <f>'Mapa Final'!A15</f>
        <v>2</v>
      </c>
      <c r="B15" s="477" t="str">
        <f>'Mapa Final'!B15</f>
        <v>ERRORES DE REPARTO</v>
      </c>
      <c r="C15" s="477" t="str">
        <f>'Mapa Final'!C15</f>
        <v>Afectación en la Prestación del Servicio de Justicia</v>
      </c>
      <c r="D15" s="477" t="str">
        <f>'Mapa Final'!D15</f>
        <v>1.Falta de planeación y organización en el proceso de reparto.
2. Falta de capacidad instalada para atender el alto volúmen de trabajo debido a la cantidad de expedientes que se recepcionan. 
3. Inconsistencias entre el órden establecido por el administrador del sistema y el órden previsto en los Acuerdos que norman el reparto.</v>
      </c>
      <c r="E15" s="480" t="str">
        <f>'Mapa Final'!E15</f>
        <v>Errores en todas las actividades ligadas al reparto.</v>
      </c>
      <c r="F15" s="480" t="str">
        <f>'Mapa Final'!F15</f>
        <v>Posibilidad de incumplimiento de las metas establecidas debido a errores en todas las actividades ligadas al reparto</v>
      </c>
      <c r="G15" s="480" t="str">
        <f>'Mapa Final'!G15</f>
        <v>Ejecución y Administración de Procesos</v>
      </c>
      <c r="H15" s="495" t="str">
        <f>'Mapa Final'!I15</f>
        <v>Alta</v>
      </c>
      <c r="I15" s="498" t="str">
        <f>'Mapa Final'!L15</f>
        <v>Moderado</v>
      </c>
      <c r="J15" s="483" t="str">
        <f>'Mapa Final'!N15</f>
        <v xml:space="preserve">Alto </v>
      </c>
      <c r="K15" s="486" t="str">
        <f>'Mapa Final'!AA15</f>
        <v>Media</v>
      </c>
      <c r="L15" s="486" t="str">
        <f>'Mapa Final'!AE15</f>
        <v>Moderado</v>
      </c>
      <c r="M15" s="489" t="str">
        <f>'Mapa Final'!AG15</f>
        <v>Moderado</v>
      </c>
      <c r="N15" s="486" t="str">
        <f>'Mapa Final'!AH15</f>
        <v>Aceptar</v>
      </c>
      <c r="O15" s="474"/>
      <c r="P15" s="474"/>
      <c r="Q15" s="474"/>
      <c r="R15" s="474"/>
      <c r="S15" s="474"/>
      <c r="T15" s="474"/>
      <c r="U15" s="474"/>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row>
    <row r="16" spans="1:279" s="192" customFormat="1" ht="13.5" customHeight="1">
      <c r="A16" s="493"/>
      <c r="B16" s="478"/>
      <c r="C16" s="478"/>
      <c r="D16" s="478"/>
      <c r="E16" s="481"/>
      <c r="F16" s="481"/>
      <c r="G16" s="481"/>
      <c r="H16" s="496"/>
      <c r="I16" s="499"/>
      <c r="J16" s="484"/>
      <c r="K16" s="487"/>
      <c r="L16" s="487"/>
      <c r="M16" s="490"/>
      <c r="N16" s="487"/>
      <c r="O16" s="475"/>
      <c r="P16" s="475"/>
      <c r="Q16" s="475"/>
      <c r="R16" s="475"/>
      <c r="S16" s="475"/>
      <c r="T16" s="475"/>
      <c r="U16" s="47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row>
    <row r="17" spans="1:177" s="192" customFormat="1" ht="13.5" customHeight="1">
      <c r="A17" s="493"/>
      <c r="B17" s="478"/>
      <c r="C17" s="478"/>
      <c r="D17" s="478"/>
      <c r="E17" s="481"/>
      <c r="F17" s="481"/>
      <c r="G17" s="481"/>
      <c r="H17" s="496"/>
      <c r="I17" s="499"/>
      <c r="J17" s="484"/>
      <c r="K17" s="487"/>
      <c r="L17" s="487"/>
      <c r="M17" s="490"/>
      <c r="N17" s="487"/>
      <c r="O17" s="475"/>
      <c r="P17" s="475"/>
      <c r="Q17" s="475"/>
      <c r="R17" s="475"/>
      <c r="S17" s="475"/>
      <c r="T17" s="475"/>
      <c r="U17" s="47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row>
    <row r="18" spans="1:177" s="192" customFormat="1" ht="13.5" customHeight="1">
      <c r="A18" s="493"/>
      <c r="B18" s="478"/>
      <c r="C18" s="478"/>
      <c r="D18" s="478"/>
      <c r="E18" s="481"/>
      <c r="F18" s="481"/>
      <c r="G18" s="481"/>
      <c r="H18" s="496"/>
      <c r="I18" s="499"/>
      <c r="J18" s="484"/>
      <c r="K18" s="487"/>
      <c r="L18" s="487"/>
      <c r="M18" s="490"/>
      <c r="N18" s="487"/>
      <c r="O18" s="475"/>
      <c r="P18" s="475"/>
      <c r="Q18" s="475"/>
      <c r="R18" s="475"/>
      <c r="S18" s="475"/>
      <c r="T18" s="475"/>
      <c r="U18" s="47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row>
    <row r="19" spans="1:177" s="192" customFormat="1" ht="255.75" customHeight="1" thickBot="1">
      <c r="A19" s="494"/>
      <c r="B19" s="479"/>
      <c r="C19" s="479"/>
      <c r="D19" s="479"/>
      <c r="E19" s="482"/>
      <c r="F19" s="482"/>
      <c r="G19" s="482"/>
      <c r="H19" s="497"/>
      <c r="I19" s="500"/>
      <c r="J19" s="485"/>
      <c r="K19" s="488"/>
      <c r="L19" s="488"/>
      <c r="M19" s="491"/>
      <c r="N19" s="488"/>
      <c r="O19" s="476"/>
      <c r="P19" s="476"/>
      <c r="Q19" s="476"/>
      <c r="R19" s="476"/>
      <c r="S19" s="476"/>
      <c r="T19" s="476"/>
      <c r="U19" s="476"/>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row>
    <row r="20" spans="1:177" ht="15" customHeight="1">
      <c r="A20" s="492">
        <f>'Mapa Final'!A20</f>
        <v>3</v>
      </c>
      <c r="B20" s="477" t="str">
        <f>'Mapa Final'!B20</f>
        <v>ERRORES EN LA NOTIFICACIÓN</v>
      </c>
      <c r="C20" s="477" t="str">
        <f>'Mapa Final'!C20</f>
        <v>Afectación en la Prestación del Servicio de Justicia</v>
      </c>
      <c r="D20" s="477" t="str">
        <f>'Mapa Final'!D20</f>
        <v>1. Falta de seguimiento y control del cumplimiento efectivo de la actividad asignada. 
2. Falta de información pertinente para realizar la actividad (correos errados, direcciones erradas de las partes). 
3. Falta de recursos, medios electrónicos y tecnológicos para el cumplimiento de la actividad.</v>
      </c>
      <c r="E20" s="480" t="str">
        <f>'Mapa Final'!E20</f>
        <v>Falta de vinculaciòn de las partes y terceros que genera nulidades y demoras en el proceso.</v>
      </c>
      <c r="F20" s="480" t="str">
        <f>'Mapa Final'!F20</f>
        <v>Posibilidad de Incumplimiento de las metas establecidas debido a la Falta de vinculaciòn de las partes y terceros que genera nulidades y demoras en el proceso.</v>
      </c>
      <c r="G20" s="480" t="str">
        <f>'Mapa Final'!G20</f>
        <v>Ejecución y Administración de Procesos</v>
      </c>
      <c r="H20" s="495" t="str">
        <f>'Mapa Final'!I20</f>
        <v>Alta</v>
      </c>
      <c r="I20" s="498" t="str">
        <f>'Mapa Final'!L20</f>
        <v>Mayor</v>
      </c>
      <c r="J20" s="483" t="str">
        <f>'Mapa Final'!N20</f>
        <v xml:space="preserve">Alto </v>
      </c>
      <c r="K20" s="486" t="str">
        <f>'Mapa Final'!AA20</f>
        <v>Media</v>
      </c>
      <c r="L20" s="486" t="str">
        <f>'Mapa Final'!AE20</f>
        <v>Mayor</v>
      </c>
      <c r="M20" s="489" t="str">
        <f>'Mapa Final'!AG20</f>
        <v xml:space="preserve">Alto </v>
      </c>
      <c r="N20" s="486" t="str">
        <f>'Mapa Final'!AH20</f>
        <v>Aceptar</v>
      </c>
      <c r="O20" s="474"/>
      <c r="P20" s="474"/>
      <c r="Q20" s="474"/>
      <c r="R20" s="474"/>
      <c r="S20" s="474"/>
      <c r="T20" s="474"/>
      <c r="U20" s="474"/>
      <c r="V20" s="35"/>
      <c r="W20" s="35"/>
    </row>
    <row r="21" spans="1:177">
      <c r="A21" s="493"/>
      <c r="B21" s="478"/>
      <c r="C21" s="478"/>
      <c r="D21" s="478"/>
      <c r="E21" s="481"/>
      <c r="F21" s="481"/>
      <c r="G21" s="481"/>
      <c r="H21" s="496"/>
      <c r="I21" s="499"/>
      <c r="J21" s="484"/>
      <c r="K21" s="487"/>
      <c r="L21" s="487"/>
      <c r="M21" s="490"/>
      <c r="N21" s="487"/>
      <c r="O21" s="475"/>
      <c r="P21" s="475"/>
      <c r="Q21" s="475"/>
      <c r="R21" s="475"/>
      <c r="S21" s="475"/>
      <c r="T21" s="475"/>
      <c r="U21" s="475"/>
      <c r="V21" s="35"/>
      <c r="W21" s="35"/>
    </row>
    <row r="22" spans="1:177">
      <c r="A22" s="493"/>
      <c r="B22" s="478"/>
      <c r="C22" s="478"/>
      <c r="D22" s="478"/>
      <c r="E22" s="481"/>
      <c r="F22" s="481"/>
      <c r="G22" s="481"/>
      <c r="H22" s="496"/>
      <c r="I22" s="499"/>
      <c r="J22" s="484"/>
      <c r="K22" s="487"/>
      <c r="L22" s="487"/>
      <c r="M22" s="490"/>
      <c r="N22" s="487"/>
      <c r="O22" s="475"/>
      <c r="P22" s="475"/>
      <c r="Q22" s="475"/>
      <c r="R22" s="475"/>
      <c r="S22" s="475"/>
      <c r="T22" s="475"/>
      <c r="U22" s="475"/>
      <c r="V22" s="35"/>
      <c r="W22" s="35"/>
    </row>
    <row r="23" spans="1:177">
      <c r="A23" s="493"/>
      <c r="B23" s="478"/>
      <c r="C23" s="478"/>
      <c r="D23" s="478"/>
      <c r="E23" s="481"/>
      <c r="F23" s="481"/>
      <c r="G23" s="481"/>
      <c r="H23" s="496"/>
      <c r="I23" s="499"/>
      <c r="J23" s="484"/>
      <c r="K23" s="487"/>
      <c r="L23" s="487"/>
      <c r="M23" s="490"/>
      <c r="N23" s="487"/>
      <c r="O23" s="475"/>
      <c r="P23" s="475"/>
      <c r="Q23" s="475"/>
      <c r="R23" s="475"/>
      <c r="S23" s="475"/>
      <c r="T23" s="475"/>
      <c r="U23" s="475"/>
      <c r="V23" s="35"/>
      <c r="W23" s="35"/>
    </row>
    <row r="24" spans="1:177" ht="307.5" customHeight="1" thickBot="1">
      <c r="A24" s="494"/>
      <c r="B24" s="479"/>
      <c r="C24" s="479"/>
      <c r="D24" s="479"/>
      <c r="E24" s="482"/>
      <c r="F24" s="482"/>
      <c r="G24" s="482"/>
      <c r="H24" s="497"/>
      <c r="I24" s="500"/>
      <c r="J24" s="485"/>
      <c r="K24" s="488"/>
      <c r="L24" s="488"/>
      <c r="M24" s="491"/>
      <c r="N24" s="488"/>
      <c r="O24" s="476"/>
      <c r="P24" s="476"/>
      <c r="Q24" s="476"/>
      <c r="R24" s="476"/>
      <c r="S24" s="476"/>
      <c r="T24" s="476"/>
      <c r="U24" s="476"/>
      <c r="V24" s="35"/>
      <c r="W24" s="35"/>
    </row>
    <row r="25" spans="1:177" ht="15" customHeight="1">
      <c r="A25" s="492">
        <f>'Mapa Final'!A25</f>
        <v>4</v>
      </c>
      <c r="B25" s="477" t="str">
        <f>'Mapa Final'!B25</f>
        <v>FALTA DE PLANEACIÓN</v>
      </c>
      <c r="C25" s="477" t="str">
        <f>'Mapa Final'!C25</f>
        <v>Incumplimiento de las metas establecidas</v>
      </c>
      <c r="D25" s="477" t="str">
        <f>'Mapa Final'!D25</f>
        <v>1.Imprecisión al establecer lineamientos de planeaciòn  para el desarrollo de las tareas propias del despacho.
2.Deficiencia en las competencias necesarias del personal del despacho. 
3.Insuficiencia de equipos y soporte tecnológicos para el trabajo presencial y  virtual.
4.Complejidad de los procesos judiciales.
5.Insuficiencia de personal para la carga laboral presentada.</v>
      </c>
      <c r="E25" s="480" t="str">
        <f>'Mapa Final'!E25</f>
        <v>Desconocimiento del contexto interno y externo del despacho judicial.</v>
      </c>
      <c r="F25" s="480" t="str">
        <f>'Mapa Final'!F25</f>
        <v>Posibilidad de Incumplimiento de las metas establecidas debido a Desconocimiento del contexto interno y externo del despacho judicial.</v>
      </c>
      <c r="G25" s="480" t="str">
        <f>'Mapa Final'!G25</f>
        <v>Ejecución y Administración de Procesos</v>
      </c>
      <c r="H25" s="495" t="str">
        <f>'Mapa Final'!I25</f>
        <v>Baja</v>
      </c>
      <c r="I25" s="498" t="str">
        <f>'Mapa Final'!L25</f>
        <v>Moderado</v>
      </c>
      <c r="J25" s="483" t="str">
        <f>'Mapa Final'!N25</f>
        <v>Moderado</v>
      </c>
      <c r="K25" s="486" t="str">
        <f>'Mapa Final'!AA25</f>
        <v>Baja</v>
      </c>
      <c r="L25" s="486" t="str">
        <f>'Mapa Final'!AE25</f>
        <v>Moderado</v>
      </c>
      <c r="M25" s="489" t="str">
        <f>'Mapa Final'!AG25</f>
        <v>Moderado</v>
      </c>
      <c r="N25" s="486" t="str">
        <f>'Mapa Final'!AH25</f>
        <v>Aceptar</v>
      </c>
      <c r="O25" s="474"/>
      <c r="P25" s="474"/>
      <c r="Q25" s="474"/>
      <c r="R25" s="474"/>
      <c r="S25" s="474"/>
      <c r="T25" s="474"/>
      <c r="U25" s="474"/>
    </row>
    <row r="26" spans="1:177">
      <c r="A26" s="493"/>
      <c r="B26" s="478"/>
      <c r="C26" s="478"/>
      <c r="D26" s="478"/>
      <c r="E26" s="481"/>
      <c r="F26" s="481"/>
      <c r="G26" s="481"/>
      <c r="H26" s="496"/>
      <c r="I26" s="499"/>
      <c r="J26" s="484"/>
      <c r="K26" s="487"/>
      <c r="L26" s="487"/>
      <c r="M26" s="490"/>
      <c r="N26" s="487"/>
      <c r="O26" s="475"/>
      <c r="P26" s="475"/>
      <c r="Q26" s="475"/>
      <c r="R26" s="475"/>
      <c r="S26" s="475"/>
      <c r="T26" s="475"/>
      <c r="U26" s="475"/>
    </row>
    <row r="27" spans="1:177">
      <c r="A27" s="493"/>
      <c r="B27" s="478"/>
      <c r="C27" s="478"/>
      <c r="D27" s="478"/>
      <c r="E27" s="481"/>
      <c r="F27" s="481"/>
      <c r="G27" s="481"/>
      <c r="H27" s="496"/>
      <c r="I27" s="499"/>
      <c r="J27" s="484"/>
      <c r="K27" s="487"/>
      <c r="L27" s="487"/>
      <c r="M27" s="490"/>
      <c r="N27" s="487"/>
      <c r="O27" s="475"/>
      <c r="P27" s="475"/>
      <c r="Q27" s="475"/>
      <c r="R27" s="475"/>
      <c r="S27" s="475"/>
      <c r="T27" s="475"/>
      <c r="U27" s="475"/>
    </row>
    <row r="28" spans="1:177">
      <c r="A28" s="493"/>
      <c r="B28" s="478"/>
      <c r="C28" s="478"/>
      <c r="D28" s="478"/>
      <c r="E28" s="481"/>
      <c r="F28" s="481"/>
      <c r="G28" s="481"/>
      <c r="H28" s="496"/>
      <c r="I28" s="499"/>
      <c r="J28" s="484"/>
      <c r="K28" s="487"/>
      <c r="L28" s="487"/>
      <c r="M28" s="490"/>
      <c r="N28" s="487"/>
      <c r="O28" s="475"/>
      <c r="P28" s="475"/>
      <c r="Q28" s="475"/>
      <c r="R28" s="475"/>
      <c r="S28" s="475"/>
      <c r="T28" s="475"/>
      <c r="U28" s="475"/>
    </row>
    <row r="29" spans="1:177" ht="254.25" customHeight="1" thickBot="1">
      <c r="A29" s="494"/>
      <c r="B29" s="479"/>
      <c r="C29" s="479"/>
      <c r="D29" s="479"/>
      <c r="E29" s="482"/>
      <c r="F29" s="482"/>
      <c r="G29" s="482"/>
      <c r="H29" s="497"/>
      <c r="I29" s="500"/>
      <c r="J29" s="485"/>
      <c r="K29" s="488"/>
      <c r="L29" s="488"/>
      <c r="M29" s="491"/>
      <c r="N29" s="488"/>
      <c r="O29" s="476"/>
      <c r="P29" s="476"/>
      <c r="Q29" s="476"/>
      <c r="R29" s="476"/>
      <c r="S29" s="476"/>
      <c r="T29" s="476"/>
      <c r="U29" s="476"/>
    </row>
    <row r="30" spans="1:177" ht="15" customHeight="1">
      <c r="A30" s="492">
        <f>'Mapa Final'!A30</f>
        <v>5</v>
      </c>
      <c r="B30" s="477" t="str">
        <f>'Mapa Final'!B30</f>
        <v>USO INCORRECTO DE LAS TICS Y DIFICULTADES DERIVADAS DEL TRABAJO EN CASA</v>
      </c>
      <c r="C30" s="477" t="str">
        <f>'Mapa Final'!C30</f>
        <v>Afectación en la Prestación del Servicio de Justicia</v>
      </c>
      <c r="D30" s="477" t="str">
        <f>'Mapa Final'!D30</f>
        <v>1. Uso incorrecto de las herramientas tecnologicas por parte de los servidores judiciales y los usuarios.
2. Falta de conectividad para la realización y/o participación en las audiencias virtuales.</v>
      </c>
      <c r="E30" s="480" t="str">
        <f>'Mapa Final'!E30</f>
        <v xml:space="preserve">Falta de capacitaciones en TICs y/o falta de medios tecnológicos para llevar acabo las audiencias virtuales. </v>
      </c>
      <c r="F30" s="480" t="str">
        <f>'Mapa Final'!F30</f>
        <v>Posibilidad de afectación en la prestación de servicios judiciales debido a la falta de capacitaciones en TICs y/o falta de medios tecnológicos para llevar a cabo las audiencias virtuales.</v>
      </c>
      <c r="G30" s="480" t="str">
        <f>'Mapa Final'!G30</f>
        <v>Usuarios, productos y prácticas organizacionales</v>
      </c>
      <c r="H30" s="495" t="str">
        <f>'Mapa Final'!I30</f>
        <v>Muy Alta</v>
      </c>
      <c r="I30" s="498" t="str">
        <f>'Mapa Final'!L30</f>
        <v>Mayor</v>
      </c>
      <c r="J30" s="483" t="str">
        <f>'Mapa Final'!N30</f>
        <v xml:space="preserve">Alto </v>
      </c>
      <c r="K30" s="486" t="str">
        <f>'Mapa Final'!AA30</f>
        <v>Media</v>
      </c>
      <c r="L30" s="486" t="str">
        <f>'Mapa Final'!AE30</f>
        <v>Mayor</v>
      </c>
      <c r="M30" s="489" t="str">
        <f>'Mapa Final'!AG30</f>
        <v xml:space="preserve">Alto </v>
      </c>
      <c r="N30" s="486" t="str">
        <f>'Mapa Final'!AH30</f>
        <v>Aceptar</v>
      </c>
      <c r="O30" s="474"/>
      <c r="P30" s="474"/>
      <c r="Q30" s="474"/>
      <c r="R30" s="474"/>
      <c r="S30" s="474"/>
      <c r="T30" s="474"/>
      <c r="U30" s="474"/>
    </row>
    <row r="31" spans="1:177">
      <c r="A31" s="493"/>
      <c r="B31" s="478"/>
      <c r="C31" s="478"/>
      <c r="D31" s="478"/>
      <c r="E31" s="481"/>
      <c r="F31" s="481"/>
      <c r="G31" s="481"/>
      <c r="H31" s="496"/>
      <c r="I31" s="499"/>
      <c r="J31" s="484"/>
      <c r="K31" s="487"/>
      <c r="L31" s="487"/>
      <c r="M31" s="490"/>
      <c r="N31" s="487"/>
      <c r="O31" s="475"/>
      <c r="P31" s="475"/>
      <c r="Q31" s="475"/>
      <c r="R31" s="475"/>
      <c r="S31" s="475"/>
      <c r="T31" s="475"/>
      <c r="U31" s="475"/>
    </row>
    <row r="32" spans="1:177">
      <c r="A32" s="493"/>
      <c r="B32" s="478"/>
      <c r="C32" s="478"/>
      <c r="D32" s="478"/>
      <c r="E32" s="481"/>
      <c r="F32" s="481"/>
      <c r="G32" s="481"/>
      <c r="H32" s="496"/>
      <c r="I32" s="499"/>
      <c r="J32" s="484"/>
      <c r="K32" s="487"/>
      <c r="L32" s="487"/>
      <c r="M32" s="490"/>
      <c r="N32" s="487"/>
      <c r="O32" s="475"/>
      <c r="P32" s="475"/>
      <c r="Q32" s="475"/>
      <c r="R32" s="475"/>
      <c r="S32" s="475"/>
      <c r="T32" s="475"/>
      <c r="U32" s="475"/>
    </row>
    <row r="33" spans="1:21">
      <c r="A33" s="493"/>
      <c r="B33" s="478"/>
      <c r="C33" s="478"/>
      <c r="D33" s="478"/>
      <c r="E33" s="481"/>
      <c r="F33" s="481"/>
      <c r="G33" s="481"/>
      <c r="H33" s="496"/>
      <c r="I33" s="499"/>
      <c r="J33" s="484"/>
      <c r="K33" s="487"/>
      <c r="L33" s="487"/>
      <c r="M33" s="490"/>
      <c r="N33" s="487"/>
      <c r="O33" s="475"/>
      <c r="P33" s="475"/>
      <c r="Q33" s="475"/>
      <c r="R33" s="475"/>
      <c r="S33" s="475"/>
      <c r="T33" s="475"/>
      <c r="U33" s="475"/>
    </row>
    <row r="34" spans="1:21" ht="230.25" customHeight="1" thickBot="1">
      <c r="A34" s="494"/>
      <c r="B34" s="479"/>
      <c r="C34" s="479"/>
      <c r="D34" s="479"/>
      <c r="E34" s="482"/>
      <c r="F34" s="482"/>
      <c r="G34" s="482"/>
      <c r="H34" s="497"/>
      <c r="I34" s="500"/>
      <c r="J34" s="485"/>
      <c r="K34" s="488"/>
      <c r="L34" s="488"/>
      <c r="M34" s="491"/>
      <c r="N34" s="488"/>
      <c r="O34" s="476"/>
      <c r="P34" s="476"/>
      <c r="Q34" s="476"/>
      <c r="R34" s="476"/>
      <c r="S34" s="476"/>
      <c r="T34" s="476"/>
      <c r="U34" s="476"/>
    </row>
    <row r="35" spans="1:21" ht="15" customHeight="1">
      <c r="A35" s="492">
        <f>'Mapa Final'!A35</f>
        <v>6</v>
      </c>
      <c r="B35" s="477" t="str">
        <f>'Mapa Final'!B35</f>
        <v>DECISIÓN JUDICIAL PROFERIDA CON FUNDAMENTO EN NORMAS DEROGADAS Y/O MODIFICADAS.</v>
      </c>
      <c r="C35" s="477" t="str">
        <f>'Mapa Final'!C35</f>
        <v>Vulneración de los derechos fundamentales de los ciudadanos</v>
      </c>
      <c r="D35" s="477" t="str">
        <f>'Mapa Final'!D35</f>
        <v>Proferir una decision judicial no ajustada a cambios normativos, lo cual genera nulidades, y por ende, demoras en el proceso.</v>
      </c>
      <c r="E35" s="480" t="str">
        <f>'Mapa Final'!E35</f>
        <v>Falta de actualización de las normas que regulan el proceso judicial.</v>
      </c>
      <c r="F35" s="480" t="str">
        <f>'Mapa Final'!F35</f>
        <v>Posibilidad de Vulneración de los derechos fundamentales de los ciudadanos debido a la falta de actualización de las normas que regulan el proceso judicial.</v>
      </c>
      <c r="G35" s="480" t="str">
        <f>'Mapa Final'!G35</f>
        <v>Usuarios, productos y prácticas organizacionales</v>
      </c>
      <c r="H35" s="495" t="str">
        <f>'Mapa Final'!I35</f>
        <v>Muy Alta</v>
      </c>
      <c r="I35" s="498" t="str">
        <f>'Mapa Final'!L35</f>
        <v>Mayor</v>
      </c>
      <c r="J35" s="483" t="str">
        <f>'Mapa Final'!N35</f>
        <v xml:space="preserve">Alto </v>
      </c>
      <c r="K35" s="486" t="str">
        <f>'Mapa Final'!AA35</f>
        <v>Media</v>
      </c>
      <c r="L35" s="486" t="str">
        <f>'Mapa Final'!AE35</f>
        <v>Mayor</v>
      </c>
      <c r="M35" s="489" t="str">
        <f>'Mapa Final'!AG35</f>
        <v xml:space="preserve">Alto </v>
      </c>
      <c r="N35" s="486" t="str">
        <f>'Mapa Final'!AH35</f>
        <v>Aceptar</v>
      </c>
      <c r="O35" s="474"/>
      <c r="P35" s="474"/>
      <c r="Q35" s="474"/>
      <c r="R35" s="474"/>
      <c r="S35" s="474"/>
      <c r="T35" s="474"/>
      <c r="U35" s="474"/>
    </row>
    <row r="36" spans="1:21">
      <c r="A36" s="493"/>
      <c r="B36" s="478"/>
      <c r="C36" s="478"/>
      <c r="D36" s="478"/>
      <c r="E36" s="481"/>
      <c r="F36" s="481"/>
      <c r="G36" s="481"/>
      <c r="H36" s="496"/>
      <c r="I36" s="499"/>
      <c r="J36" s="484"/>
      <c r="K36" s="487"/>
      <c r="L36" s="487"/>
      <c r="M36" s="490"/>
      <c r="N36" s="487"/>
      <c r="O36" s="475"/>
      <c r="P36" s="475"/>
      <c r="Q36" s="475"/>
      <c r="R36" s="475"/>
      <c r="S36" s="475"/>
      <c r="T36" s="475"/>
      <c r="U36" s="475"/>
    </row>
    <row r="37" spans="1:21">
      <c r="A37" s="493"/>
      <c r="B37" s="478"/>
      <c r="C37" s="478"/>
      <c r="D37" s="478"/>
      <c r="E37" s="481"/>
      <c r="F37" s="481"/>
      <c r="G37" s="481"/>
      <c r="H37" s="496"/>
      <c r="I37" s="499"/>
      <c r="J37" s="484"/>
      <c r="K37" s="487"/>
      <c r="L37" s="487"/>
      <c r="M37" s="490"/>
      <c r="N37" s="487"/>
      <c r="O37" s="475"/>
      <c r="P37" s="475"/>
      <c r="Q37" s="475"/>
      <c r="R37" s="475"/>
      <c r="S37" s="475"/>
      <c r="T37" s="475"/>
      <c r="U37" s="475"/>
    </row>
    <row r="38" spans="1:21">
      <c r="A38" s="493"/>
      <c r="B38" s="478"/>
      <c r="C38" s="478"/>
      <c r="D38" s="478"/>
      <c r="E38" s="481"/>
      <c r="F38" s="481"/>
      <c r="G38" s="481"/>
      <c r="H38" s="496"/>
      <c r="I38" s="499"/>
      <c r="J38" s="484"/>
      <c r="K38" s="487"/>
      <c r="L38" s="487"/>
      <c r="M38" s="490"/>
      <c r="N38" s="487"/>
      <c r="O38" s="475"/>
      <c r="P38" s="475"/>
      <c r="Q38" s="475"/>
      <c r="R38" s="475"/>
      <c r="S38" s="475"/>
      <c r="T38" s="475"/>
      <c r="U38" s="475"/>
    </row>
    <row r="39" spans="1:21" ht="234.75" customHeight="1" thickBot="1">
      <c r="A39" s="494"/>
      <c r="B39" s="479"/>
      <c r="C39" s="479"/>
      <c r="D39" s="479"/>
      <c r="E39" s="482"/>
      <c r="F39" s="482"/>
      <c r="G39" s="482"/>
      <c r="H39" s="497"/>
      <c r="I39" s="500"/>
      <c r="J39" s="485"/>
      <c r="K39" s="488"/>
      <c r="L39" s="488"/>
      <c r="M39" s="491"/>
      <c r="N39" s="488"/>
      <c r="O39" s="476"/>
      <c r="P39" s="476"/>
      <c r="Q39" s="476"/>
      <c r="R39" s="476"/>
      <c r="S39" s="476"/>
      <c r="T39" s="476"/>
      <c r="U39" s="476"/>
    </row>
    <row r="40" spans="1:21">
      <c r="A40" s="492">
        <f>'Mapa Final'!A40</f>
        <v>7</v>
      </c>
      <c r="B40" s="477" t="str">
        <f>'Mapa Final'!B40</f>
        <v>FALLAS DE SEGURIDAD EN EL MANEJO DE LA INFORMACIÓN</v>
      </c>
      <c r="C40" s="477" t="str">
        <f>'Mapa Final'!C40</f>
        <v>Afectación en la Prestación del Servicio de Justicia</v>
      </c>
      <c r="D40" s="477" t="str">
        <f>'Mapa Final'!D40</f>
        <v xml:space="preserve">Ciberataque o ataque informático orientado a obtener acceso no autorizado y/o a usar de forma indebida la información.              </v>
      </c>
      <c r="E40" s="480" t="str">
        <f>'Mapa Final'!E40</f>
        <v>Fallas de seguridad de tipo informática</v>
      </c>
      <c r="F40" s="480" t="str">
        <f>'Mapa Final'!F40</f>
        <v>Posibilidad de… debido a</v>
      </c>
      <c r="G40" s="480" t="str">
        <f>'Mapa Final'!G40</f>
        <v>Fallas Tecnológicas</v>
      </c>
      <c r="H40" s="495" t="str">
        <f>'Mapa Final'!I40</f>
        <v>Muy Baja</v>
      </c>
      <c r="I40" s="498" t="str">
        <f>'Mapa Final'!L40</f>
        <v>Mayor</v>
      </c>
      <c r="J40" s="483" t="str">
        <f>'Mapa Final'!N40</f>
        <v xml:space="preserve">Alto </v>
      </c>
      <c r="K40" s="486" t="str">
        <f>'Mapa Final'!AA40</f>
        <v>Muy Baja</v>
      </c>
      <c r="L40" s="486" t="str">
        <f>'Mapa Final'!AE40</f>
        <v>Mayor</v>
      </c>
      <c r="M40" s="489" t="str">
        <f>'Mapa Final'!AG40</f>
        <v xml:space="preserve">Alto </v>
      </c>
      <c r="N40" s="486" t="str">
        <f>'Mapa Final'!AH40</f>
        <v>Aceptar</v>
      </c>
      <c r="O40" s="474"/>
      <c r="P40" s="474"/>
      <c r="Q40" s="474"/>
      <c r="R40" s="474"/>
      <c r="S40" s="474"/>
      <c r="T40" s="474"/>
      <c r="U40" s="474"/>
    </row>
    <row r="41" spans="1:21">
      <c r="A41" s="493"/>
      <c r="B41" s="478"/>
      <c r="C41" s="478"/>
      <c r="D41" s="478"/>
      <c r="E41" s="481"/>
      <c r="F41" s="481"/>
      <c r="G41" s="481"/>
      <c r="H41" s="496"/>
      <c r="I41" s="499"/>
      <c r="J41" s="484"/>
      <c r="K41" s="487"/>
      <c r="L41" s="487"/>
      <c r="M41" s="490"/>
      <c r="N41" s="487"/>
      <c r="O41" s="475"/>
      <c r="P41" s="475"/>
      <c r="Q41" s="475"/>
      <c r="R41" s="475"/>
      <c r="S41" s="475"/>
      <c r="T41" s="475"/>
      <c r="U41" s="475"/>
    </row>
    <row r="42" spans="1:21">
      <c r="A42" s="493"/>
      <c r="B42" s="478"/>
      <c r="C42" s="478"/>
      <c r="D42" s="478"/>
      <c r="E42" s="481"/>
      <c r="F42" s="481"/>
      <c r="G42" s="481"/>
      <c r="H42" s="496"/>
      <c r="I42" s="499"/>
      <c r="J42" s="484"/>
      <c r="K42" s="487"/>
      <c r="L42" s="487"/>
      <c r="M42" s="490"/>
      <c r="N42" s="487"/>
      <c r="O42" s="475"/>
      <c r="P42" s="475"/>
      <c r="Q42" s="475"/>
      <c r="R42" s="475"/>
      <c r="S42" s="475"/>
      <c r="T42" s="475"/>
      <c r="U42" s="475"/>
    </row>
    <row r="43" spans="1:21">
      <c r="A43" s="493"/>
      <c r="B43" s="478"/>
      <c r="C43" s="478"/>
      <c r="D43" s="478"/>
      <c r="E43" s="481"/>
      <c r="F43" s="481"/>
      <c r="G43" s="481"/>
      <c r="H43" s="496"/>
      <c r="I43" s="499"/>
      <c r="J43" s="484"/>
      <c r="K43" s="487"/>
      <c r="L43" s="487"/>
      <c r="M43" s="490"/>
      <c r="N43" s="487"/>
      <c r="O43" s="475"/>
      <c r="P43" s="475"/>
      <c r="Q43" s="475"/>
      <c r="R43" s="475"/>
      <c r="S43" s="475"/>
      <c r="T43" s="475"/>
      <c r="U43" s="475"/>
    </row>
    <row r="44" spans="1:21" ht="194.25" customHeight="1" thickBot="1">
      <c r="A44" s="494"/>
      <c r="B44" s="479"/>
      <c r="C44" s="479"/>
      <c r="D44" s="479"/>
      <c r="E44" s="482"/>
      <c r="F44" s="482"/>
      <c r="G44" s="482"/>
      <c r="H44" s="497"/>
      <c r="I44" s="500"/>
      <c r="J44" s="485"/>
      <c r="K44" s="488"/>
      <c r="L44" s="488"/>
      <c r="M44" s="491"/>
      <c r="N44" s="488"/>
      <c r="O44" s="476"/>
      <c r="P44" s="476"/>
      <c r="Q44" s="476"/>
      <c r="R44" s="476"/>
      <c r="S44" s="476"/>
      <c r="T44" s="476"/>
      <c r="U44" s="476"/>
    </row>
    <row r="45" spans="1:21">
      <c r="A45" s="492">
        <f>'Mapa Final'!A45</f>
        <v>8</v>
      </c>
      <c r="B45" s="477" t="str">
        <f>'Mapa Final'!B45</f>
        <v>CORRUPCIÓN</v>
      </c>
      <c r="C45" s="477" t="str">
        <f>'Mapa Final'!C45</f>
        <v>Reputacional (Corrupción)</v>
      </c>
      <c r="D45" s="477" t="str">
        <f>'Mapa Final'!D45</f>
        <v>1.Insuficientes programas de capacitación para la toma de conciencia debido al desconocimiento de la ley antisoborno (ISO 37001:2016)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v>
      </c>
      <c r="E45" s="480" t="str">
        <f>'Mapa Final'!E45</f>
        <v xml:space="preserve">Carencia en transparencia, etica y valores . </v>
      </c>
      <c r="F45" s="480" t="str">
        <f>'Mapa Final'!F45</f>
        <v xml:space="preserve">Posibilidad de actos indebidos de  los servidores judiciales debido a  la carencia en transparencia, etica y valores </v>
      </c>
      <c r="G45" s="480" t="str">
        <f>'Mapa Final'!G45</f>
        <v>Fraude Interno</v>
      </c>
      <c r="H45" s="495" t="str">
        <f>'Mapa Final'!I45</f>
        <v>Baja</v>
      </c>
      <c r="I45" s="498" t="str">
        <f>'Mapa Final'!L45</f>
        <v>Mayor</v>
      </c>
      <c r="J45" s="483" t="str">
        <f>'Mapa Final'!N45</f>
        <v xml:space="preserve">Alto </v>
      </c>
      <c r="K45" s="486" t="str">
        <f>'Mapa Final'!AA45</f>
        <v>Baja</v>
      </c>
      <c r="L45" s="486" t="str">
        <f>'Mapa Final'!AE45</f>
        <v>Mayor</v>
      </c>
      <c r="M45" s="489" t="str">
        <f>'Mapa Final'!AG45</f>
        <v xml:space="preserve">Alto </v>
      </c>
      <c r="N45" s="486" t="str">
        <f>'Mapa Final'!AH45</f>
        <v>Reducir(mitigar)</v>
      </c>
      <c r="O45" s="474"/>
      <c r="P45" s="474"/>
      <c r="Q45" s="474"/>
      <c r="R45" s="474"/>
      <c r="S45" s="474"/>
      <c r="T45" s="474"/>
      <c r="U45" s="474"/>
    </row>
    <row r="46" spans="1:21">
      <c r="A46" s="493"/>
      <c r="B46" s="478"/>
      <c r="C46" s="478"/>
      <c r="D46" s="478"/>
      <c r="E46" s="481"/>
      <c r="F46" s="481"/>
      <c r="G46" s="481"/>
      <c r="H46" s="496"/>
      <c r="I46" s="499"/>
      <c r="J46" s="484"/>
      <c r="K46" s="487"/>
      <c r="L46" s="487"/>
      <c r="M46" s="490"/>
      <c r="N46" s="487"/>
      <c r="O46" s="475"/>
      <c r="P46" s="475"/>
      <c r="Q46" s="475"/>
      <c r="R46" s="475"/>
      <c r="S46" s="475"/>
      <c r="T46" s="475"/>
      <c r="U46" s="475"/>
    </row>
    <row r="47" spans="1:21">
      <c r="A47" s="493"/>
      <c r="B47" s="478"/>
      <c r="C47" s="478"/>
      <c r="D47" s="478"/>
      <c r="E47" s="481"/>
      <c r="F47" s="481"/>
      <c r="G47" s="481"/>
      <c r="H47" s="496"/>
      <c r="I47" s="499"/>
      <c r="J47" s="484"/>
      <c r="K47" s="487"/>
      <c r="L47" s="487"/>
      <c r="M47" s="490"/>
      <c r="N47" s="487"/>
      <c r="O47" s="475"/>
      <c r="P47" s="475"/>
      <c r="Q47" s="475"/>
      <c r="R47" s="475"/>
      <c r="S47" s="475"/>
      <c r="T47" s="475"/>
      <c r="U47" s="475"/>
    </row>
    <row r="48" spans="1:21">
      <c r="A48" s="493"/>
      <c r="B48" s="478"/>
      <c r="C48" s="478"/>
      <c r="D48" s="478"/>
      <c r="E48" s="481"/>
      <c r="F48" s="481"/>
      <c r="G48" s="481"/>
      <c r="H48" s="496"/>
      <c r="I48" s="499"/>
      <c r="J48" s="484"/>
      <c r="K48" s="487"/>
      <c r="L48" s="487"/>
      <c r="M48" s="490"/>
      <c r="N48" s="487"/>
      <c r="O48" s="475"/>
      <c r="P48" s="475"/>
      <c r="Q48" s="475"/>
      <c r="R48" s="475"/>
      <c r="S48" s="475"/>
      <c r="T48" s="475"/>
      <c r="U48" s="475"/>
    </row>
    <row r="49" spans="1:21" ht="188.25" customHeight="1" thickBot="1">
      <c r="A49" s="494"/>
      <c r="B49" s="479"/>
      <c r="C49" s="479"/>
      <c r="D49" s="479"/>
      <c r="E49" s="482"/>
      <c r="F49" s="482"/>
      <c r="G49" s="482"/>
      <c r="H49" s="497"/>
      <c r="I49" s="500"/>
      <c r="J49" s="485"/>
      <c r="K49" s="488"/>
      <c r="L49" s="488"/>
      <c r="M49" s="491"/>
      <c r="N49" s="488"/>
      <c r="O49" s="476"/>
      <c r="P49" s="476"/>
      <c r="Q49" s="476"/>
      <c r="R49" s="476"/>
      <c r="S49" s="476"/>
      <c r="T49" s="476"/>
      <c r="U49" s="476"/>
    </row>
    <row r="50" spans="1:21">
      <c r="A50" s="492">
        <f>'Mapa Final'!A50</f>
        <v>9</v>
      </c>
      <c r="B50" s="477" t="str">
        <f>'Mapa Final'!B50</f>
        <v>Interrupción o demora en el Servicio Público de Administrar  Justicia</v>
      </c>
      <c r="C50" s="477" t="str">
        <f>'Mapa Final'!C50</f>
        <v>Afectación en la Prestación del Servicio de Justicia</v>
      </c>
      <c r="D50" s="477" t="str">
        <f>'Mapa Final'!D50</f>
        <v>1. Paro por sindicato
2. Huelgas, protestas ciudadana
3. Disturbios o hechos violentos
4.Pandemia
5.Emergencias Ambientales</v>
      </c>
      <c r="E50" s="480" t="str">
        <f>'Mapa Final'!E50</f>
        <v>Suceso de fuerza mayor que imposibilitan la gestión judicial</v>
      </c>
      <c r="F50" s="480" t="str">
        <f>'Mapa Final'!F50</f>
        <v>Posibilidad de  afectación en la Prestación del Servicio de Justicia debido a un suceso de fuerza mayor que imposibilita la gestión judicial</v>
      </c>
      <c r="G50" s="480" t="str">
        <f>'Mapa Final'!G50</f>
        <v>Usuarios, productos y prácticas organizacionales</v>
      </c>
      <c r="H50" s="495" t="str">
        <f>'Mapa Final'!I50</f>
        <v>Baja</v>
      </c>
      <c r="I50" s="498" t="str">
        <f>'Mapa Final'!L50</f>
        <v>Moderado</v>
      </c>
      <c r="J50" s="483" t="str">
        <f>'Mapa Final'!N50</f>
        <v>Moderado</v>
      </c>
      <c r="K50" s="486" t="str">
        <f>'Mapa Final'!AA50</f>
        <v>Baja</v>
      </c>
      <c r="L50" s="486" t="str">
        <f>'Mapa Final'!AE50</f>
        <v>Moderado</v>
      </c>
      <c r="M50" s="489" t="str">
        <f>'Mapa Final'!AG50</f>
        <v>Moderado</v>
      </c>
      <c r="N50" s="486" t="str">
        <f>'Mapa Final'!AH50</f>
        <v>Reducir(mitigar)</v>
      </c>
      <c r="O50" s="474"/>
      <c r="P50" s="474"/>
      <c r="Q50" s="474"/>
      <c r="R50" s="474"/>
      <c r="S50" s="474"/>
      <c r="T50" s="474"/>
      <c r="U50" s="474"/>
    </row>
    <row r="51" spans="1:21">
      <c r="A51" s="493"/>
      <c r="B51" s="478"/>
      <c r="C51" s="478"/>
      <c r="D51" s="478"/>
      <c r="E51" s="481"/>
      <c r="F51" s="481"/>
      <c r="G51" s="481"/>
      <c r="H51" s="496"/>
      <c r="I51" s="499"/>
      <c r="J51" s="484"/>
      <c r="K51" s="487"/>
      <c r="L51" s="487"/>
      <c r="M51" s="490"/>
      <c r="N51" s="487"/>
      <c r="O51" s="475"/>
      <c r="P51" s="475"/>
      <c r="Q51" s="475"/>
      <c r="R51" s="475"/>
      <c r="S51" s="475"/>
      <c r="T51" s="475"/>
      <c r="U51" s="475"/>
    </row>
    <row r="52" spans="1:21">
      <c r="A52" s="493"/>
      <c r="B52" s="478"/>
      <c r="C52" s="478"/>
      <c r="D52" s="478"/>
      <c r="E52" s="481"/>
      <c r="F52" s="481"/>
      <c r="G52" s="481"/>
      <c r="H52" s="496"/>
      <c r="I52" s="499"/>
      <c r="J52" s="484"/>
      <c r="K52" s="487"/>
      <c r="L52" s="487"/>
      <c r="M52" s="490"/>
      <c r="N52" s="487"/>
      <c r="O52" s="475"/>
      <c r="P52" s="475"/>
      <c r="Q52" s="475"/>
      <c r="R52" s="475"/>
      <c r="S52" s="475"/>
      <c r="T52" s="475"/>
      <c r="U52" s="475"/>
    </row>
    <row r="53" spans="1:21">
      <c r="A53" s="493"/>
      <c r="B53" s="478"/>
      <c r="C53" s="478"/>
      <c r="D53" s="478"/>
      <c r="E53" s="481"/>
      <c r="F53" s="481"/>
      <c r="G53" s="481"/>
      <c r="H53" s="496"/>
      <c r="I53" s="499"/>
      <c r="J53" s="484"/>
      <c r="K53" s="487"/>
      <c r="L53" s="487"/>
      <c r="M53" s="490"/>
      <c r="N53" s="487"/>
      <c r="O53" s="475"/>
      <c r="P53" s="475"/>
      <c r="Q53" s="475"/>
      <c r="R53" s="475"/>
      <c r="S53" s="475"/>
      <c r="T53" s="475"/>
      <c r="U53" s="475"/>
    </row>
    <row r="54" spans="1:21" ht="56.25" customHeight="1" thickBot="1">
      <c r="A54" s="494"/>
      <c r="B54" s="479"/>
      <c r="C54" s="479"/>
      <c r="D54" s="479"/>
      <c r="E54" s="482"/>
      <c r="F54" s="482"/>
      <c r="G54" s="482"/>
      <c r="H54" s="497"/>
      <c r="I54" s="500"/>
      <c r="J54" s="485"/>
      <c r="K54" s="488"/>
      <c r="L54" s="488"/>
      <c r="M54" s="491"/>
      <c r="N54" s="488"/>
      <c r="O54" s="476"/>
      <c r="P54" s="476"/>
      <c r="Q54" s="476"/>
      <c r="R54" s="476"/>
      <c r="S54" s="476"/>
      <c r="T54" s="476"/>
      <c r="U54" s="476"/>
    </row>
    <row r="55" spans="1:21">
      <c r="A55" s="492">
        <f>'Mapa Final'!A55</f>
        <v>10</v>
      </c>
      <c r="B55" s="477" t="str">
        <f>'Mapa Final'!B55</f>
        <v>Inaplicabilidad de la normavidad ambiental vigente</v>
      </c>
      <c r="C55" s="477" t="str">
        <f>'Mapa Final'!C55</f>
        <v>Afectación Ambiental</v>
      </c>
      <c r="D55" s="477" t="str">
        <f>'Mapa Final'!D55</f>
        <v>1. Falta de socialización del Acuerdo PSAA14-10160. 
2.Baja participación de los funcionarios y servidores judiciales en las actividades de formación en el Sistema de Gestión Ambiental
3.Uso de correos no institucionales, que no permiten la llegada de campañas enviadas por correos masivos
4.  Poco compromiso en la aplicabilidad y formación de la cultura ambiental
5. Carencia del liderazgo en el Sistema de Gestión Ambiental</v>
      </c>
      <c r="E55" s="480" t="str">
        <f>'Mapa Final'!E55</f>
        <v>Desconocimiento de los lineamientos ambientales y normatividad vigente ambiental</v>
      </c>
      <c r="F55" s="480" t="str">
        <f>'Mapa Final'!F55</f>
        <v>Posibilidad de afectación ambiental debido al desconocimiento de las lineamientos ambientales y normatividad vigente ambiental</v>
      </c>
      <c r="G55" s="480" t="str">
        <f>'Mapa Final'!G55</f>
        <v>Eventos Ambientales Internos</v>
      </c>
      <c r="H55" s="495" t="str">
        <f>'Mapa Final'!I55</f>
        <v>Baja</v>
      </c>
      <c r="I55" s="498" t="str">
        <f>'Mapa Final'!L55</f>
        <v>Moderado</v>
      </c>
      <c r="J55" s="483" t="str">
        <f>'Mapa Final'!N55</f>
        <v>Moderado</v>
      </c>
      <c r="K55" s="486" t="str">
        <f>'Mapa Final'!AA55</f>
        <v>Baja</v>
      </c>
      <c r="L55" s="486" t="str">
        <f>'Mapa Final'!AE55</f>
        <v>Moderado</v>
      </c>
      <c r="M55" s="489" t="str">
        <f>'Mapa Final'!AG55</f>
        <v>Moderado</v>
      </c>
      <c r="N55" s="486" t="str">
        <f>'Mapa Final'!AH55</f>
        <v>Reducir(mitigar)</v>
      </c>
      <c r="O55" s="474"/>
      <c r="P55" s="474"/>
      <c r="Q55" s="474"/>
      <c r="R55" s="474"/>
      <c r="S55" s="474"/>
      <c r="T55" s="474"/>
      <c r="U55" s="474"/>
    </row>
    <row r="56" spans="1:21">
      <c r="A56" s="493"/>
      <c r="B56" s="478"/>
      <c r="C56" s="478"/>
      <c r="D56" s="478"/>
      <c r="E56" s="481"/>
      <c r="F56" s="481"/>
      <c r="G56" s="481"/>
      <c r="H56" s="496"/>
      <c r="I56" s="499"/>
      <c r="J56" s="484"/>
      <c r="K56" s="487"/>
      <c r="L56" s="487"/>
      <c r="M56" s="490"/>
      <c r="N56" s="487"/>
      <c r="O56" s="475"/>
      <c r="P56" s="475"/>
      <c r="Q56" s="475"/>
      <c r="R56" s="475"/>
      <c r="S56" s="475"/>
      <c r="T56" s="475"/>
      <c r="U56" s="475"/>
    </row>
    <row r="57" spans="1:21">
      <c r="A57" s="493"/>
      <c r="B57" s="478"/>
      <c r="C57" s="478"/>
      <c r="D57" s="478"/>
      <c r="E57" s="481"/>
      <c r="F57" s="481"/>
      <c r="G57" s="481"/>
      <c r="H57" s="496"/>
      <c r="I57" s="499"/>
      <c r="J57" s="484"/>
      <c r="K57" s="487"/>
      <c r="L57" s="487"/>
      <c r="M57" s="490"/>
      <c r="N57" s="487"/>
      <c r="O57" s="475"/>
      <c r="P57" s="475"/>
      <c r="Q57" s="475"/>
      <c r="R57" s="475"/>
      <c r="S57" s="475"/>
      <c r="T57" s="475"/>
      <c r="U57" s="475"/>
    </row>
    <row r="58" spans="1:21">
      <c r="A58" s="493"/>
      <c r="B58" s="478"/>
      <c r="C58" s="478"/>
      <c r="D58" s="478"/>
      <c r="E58" s="481"/>
      <c r="F58" s="481"/>
      <c r="G58" s="481"/>
      <c r="H58" s="496"/>
      <c r="I58" s="499"/>
      <c r="J58" s="484"/>
      <c r="K58" s="487"/>
      <c r="L58" s="487"/>
      <c r="M58" s="490"/>
      <c r="N58" s="487"/>
      <c r="O58" s="475"/>
      <c r="P58" s="475"/>
      <c r="Q58" s="475"/>
      <c r="R58" s="475"/>
      <c r="S58" s="475"/>
      <c r="T58" s="475"/>
      <c r="U58" s="475"/>
    </row>
    <row r="59" spans="1:21" ht="159.75" customHeight="1" thickBot="1">
      <c r="A59" s="494"/>
      <c r="B59" s="479"/>
      <c r="C59" s="479"/>
      <c r="D59" s="479"/>
      <c r="E59" s="482"/>
      <c r="F59" s="482"/>
      <c r="G59" s="482"/>
      <c r="H59" s="497"/>
      <c r="I59" s="500"/>
      <c r="J59" s="485"/>
      <c r="K59" s="488"/>
      <c r="L59" s="488"/>
      <c r="M59" s="491"/>
      <c r="N59" s="488"/>
      <c r="O59" s="476"/>
      <c r="P59" s="476"/>
      <c r="Q59" s="476"/>
      <c r="R59" s="476"/>
      <c r="S59" s="476"/>
      <c r="T59" s="476"/>
      <c r="U59" s="476"/>
    </row>
  </sheetData>
  <mergeCells count="229">
    <mergeCell ref="S1:U3"/>
    <mergeCell ref="A4:C4"/>
    <mergeCell ref="D4:N4"/>
    <mergeCell ref="O4:Q4"/>
    <mergeCell ref="A5:C5"/>
    <mergeCell ref="D5:N5"/>
    <mergeCell ref="A6:C6"/>
    <mergeCell ref="D6:N6"/>
    <mergeCell ref="A7:F7"/>
    <mergeCell ref="H7:J7"/>
    <mergeCell ref="K7:M7"/>
    <mergeCell ref="N7:N8"/>
    <mergeCell ref="A1:C2"/>
    <mergeCell ref="D1:Q3"/>
    <mergeCell ref="O7:O8"/>
    <mergeCell ref="P7:R7"/>
    <mergeCell ref="S7:T7"/>
    <mergeCell ref="U7:U8"/>
    <mergeCell ref="A9:N9"/>
    <mergeCell ref="A10:A14"/>
    <mergeCell ref="B10:B14"/>
    <mergeCell ref="C10:C14"/>
    <mergeCell ref="D10:D14"/>
    <mergeCell ref="E10:E14"/>
    <mergeCell ref="L15:L19"/>
    <mergeCell ref="R10:R14"/>
    <mergeCell ref="S10:S14"/>
    <mergeCell ref="T10:T14"/>
    <mergeCell ref="U10:U14"/>
    <mergeCell ref="A15:A19"/>
    <mergeCell ref="B15:B19"/>
    <mergeCell ref="C15:C19"/>
    <mergeCell ref="D15:D19"/>
    <mergeCell ref="E15:E19"/>
    <mergeCell ref="F15:F19"/>
    <mergeCell ref="L10:L14"/>
    <mergeCell ref="M10:M14"/>
    <mergeCell ref="N10:N14"/>
    <mergeCell ref="O10:O14"/>
    <mergeCell ref="P10:P14"/>
    <mergeCell ref="Q10:Q14"/>
    <mergeCell ref="F10:F14"/>
    <mergeCell ref="G10:G14"/>
    <mergeCell ref="H10:H14"/>
    <mergeCell ref="I10:I14"/>
    <mergeCell ref="J10:J14"/>
    <mergeCell ref="K10:K14"/>
    <mergeCell ref="K20:K24"/>
    <mergeCell ref="L20:L24"/>
    <mergeCell ref="M20:M24"/>
    <mergeCell ref="S15:S19"/>
    <mergeCell ref="T15:T19"/>
    <mergeCell ref="U15:U19"/>
    <mergeCell ref="A20:A24"/>
    <mergeCell ref="B20:B24"/>
    <mergeCell ref="C20:C24"/>
    <mergeCell ref="D20:D24"/>
    <mergeCell ref="E20:E24"/>
    <mergeCell ref="F20:F24"/>
    <mergeCell ref="G20:G24"/>
    <mergeCell ref="M15:M19"/>
    <mergeCell ref="N15:N19"/>
    <mergeCell ref="O15:O19"/>
    <mergeCell ref="P15:P19"/>
    <mergeCell ref="Q15:Q19"/>
    <mergeCell ref="R15:R19"/>
    <mergeCell ref="G15:G19"/>
    <mergeCell ref="H15:H19"/>
    <mergeCell ref="I15:I19"/>
    <mergeCell ref="J15:J19"/>
    <mergeCell ref="K15:K19"/>
    <mergeCell ref="J25:J29"/>
    <mergeCell ref="K25:K29"/>
    <mergeCell ref="L25:L29"/>
    <mergeCell ref="M25:M29"/>
    <mergeCell ref="N25:N29"/>
    <mergeCell ref="T20:T24"/>
    <mergeCell ref="U20:U24"/>
    <mergeCell ref="A25:A29"/>
    <mergeCell ref="B25:B29"/>
    <mergeCell ref="C25:C29"/>
    <mergeCell ref="D25:D29"/>
    <mergeCell ref="E25:E29"/>
    <mergeCell ref="F25:F29"/>
    <mergeCell ref="G25:G29"/>
    <mergeCell ref="H25:H29"/>
    <mergeCell ref="N20:N24"/>
    <mergeCell ref="O20:O24"/>
    <mergeCell ref="P20:P24"/>
    <mergeCell ref="Q20:Q24"/>
    <mergeCell ref="R20:R24"/>
    <mergeCell ref="S20:S24"/>
    <mergeCell ref="H20:H24"/>
    <mergeCell ref="I20:I24"/>
    <mergeCell ref="J20:J24"/>
    <mergeCell ref="U30:U34"/>
    <mergeCell ref="J30:J34"/>
    <mergeCell ref="K30:K34"/>
    <mergeCell ref="L30:L34"/>
    <mergeCell ref="M30:M34"/>
    <mergeCell ref="N30:N34"/>
    <mergeCell ref="O30:O34"/>
    <mergeCell ref="U25:U29"/>
    <mergeCell ref="A30:A34"/>
    <mergeCell ref="B30:B34"/>
    <mergeCell ref="C30:C34"/>
    <mergeCell ref="D30:D34"/>
    <mergeCell ref="E30:E34"/>
    <mergeCell ref="F30:F34"/>
    <mergeCell ref="G30:G34"/>
    <mergeCell ref="H30:H34"/>
    <mergeCell ref="I30:I34"/>
    <mergeCell ref="O25:O29"/>
    <mergeCell ref="P25:P29"/>
    <mergeCell ref="Q25:Q29"/>
    <mergeCell ref="R25:R29"/>
    <mergeCell ref="S25:S29"/>
    <mergeCell ref="T25:T29"/>
    <mergeCell ref="I25:I29"/>
    <mergeCell ref="C35:C39"/>
    <mergeCell ref="D35:D39"/>
    <mergeCell ref="E35:E39"/>
    <mergeCell ref="F35:F39"/>
    <mergeCell ref="P30:P34"/>
    <mergeCell ref="Q30:Q34"/>
    <mergeCell ref="R30:R34"/>
    <mergeCell ref="S30:S34"/>
    <mergeCell ref="T30:T34"/>
    <mergeCell ref="S35:S39"/>
    <mergeCell ref="T35:T39"/>
    <mergeCell ref="U35:U39"/>
    <mergeCell ref="A40:A44"/>
    <mergeCell ref="B40:B44"/>
    <mergeCell ref="C40:C44"/>
    <mergeCell ref="D40:D44"/>
    <mergeCell ref="E40:E44"/>
    <mergeCell ref="F40:F44"/>
    <mergeCell ref="G40:G44"/>
    <mergeCell ref="M35:M39"/>
    <mergeCell ref="N35:N39"/>
    <mergeCell ref="O35:O39"/>
    <mergeCell ref="P35:P39"/>
    <mergeCell ref="Q35:Q39"/>
    <mergeCell ref="R35:R39"/>
    <mergeCell ref="G35:G39"/>
    <mergeCell ref="H35:H39"/>
    <mergeCell ref="I35:I39"/>
    <mergeCell ref="J35:J39"/>
    <mergeCell ref="K35:K39"/>
    <mergeCell ref="L35:L39"/>
    <mergeCell ref="A35:A39"/>
    <mergeCell ref="B35:B39"/>
    <mergeCell ref="T40:T44"/>
    <mergeCell ref="U40:U44"/>
    <mergeCell ref="A45:A49"/>
    <mergeCell ref="B45:B49"/>
    <mergeCell ref="C45:C49"/>
    <mergeCell ref="D45:D49"/>
    <mergeCell ref="E45:E49"/>
    <mergeCell ref="F45:F49"/>
    <mergeCell ref="G45:G49"/>
    <mergeCell ref="H45:H49"/>
    <mergeCell ref="N40:N44"/>
    <mergeCell ref="O40:O44"/>
    <mergeCell ref="P40:P44"/>
    <mergeCell ref="Q40:Q44"/>
    <mergeCell ref="R40:R44"/>
    <mergeCell ref="S40:S44"/>
    <mergeCell ref="H40:H44"/>
    <mergeCell ref="I40:I44"/>
    <mergeCell ref="J40:J44"/>
    <mergeCell ref="K40:K44"/>
    <mergeCell ref="L40:L44"/>
    <mergeCell ref="M40:M44"/>
    <mergeCell ref="U45:U49"/>
    <mergeCell ref="A50:A54"/>
    <mergeCell ref="B50:B54"/>
    <mergeCell ref="C50:C54"/>
    <mergeCell ref="D50:D54"/>
    <mergeCell ref="E50:E54"/>
    <mergeCell ref="F50:F54"/>
    <mergeCell ref="G50:G54"/>
    <mergeCell ref="H50:H54"/>
    <mergeCell ref="I50:I54"/>
    <mergeCell ref="O45:O49"/>
    <mergeCell ref="P45:P49"/>
    <mergeCell ref="Q45:Q49"/>
    <mergeCell ref="R45:R49"/>
    <mergeCell ref="S45:S49"/>
    <mergeCell ref="T45:T49"/>
    <mergeCell ref="I45:I49"/>
    <mergeCell ref="J45:J49"/>
    <mergeCell ref="K45:K49"/>
    <mergeCell ref="L45:L49"/>
    <mergeCell ref="M45:M49"/>
    <mergeCell ref="N45:N49"/>
    <mergeCell ref="P50:P54"/>
    <mergeCell ref="Q50:Q54"/>
    <mergeCell ref="R50:R54"/>
    <mergeCell ref="S50:S54"/>
    <mergeCell ref="T50:T54"/>
    <mergeCell ref="U50:U54"/>
    <mergeCell ref="J50:J54"/>
    <mergeCell ref="K50:K54"/>
    <mergeCell ref="L50:L54"/>
    <mergeCell ref="M50:M54"/>
    <mergeCell ref="N50:N54"/>
    <mergeCell ref="O50:O54"/>
    <mergeCell ref="G55:G59"/>
    <mergeCell ref="H55:H59"/>
    <mergeCell ref="I55:I59"/>
    <mergeCell ref="J55:J59"/>
    <mergeCell ref="K55:K59"/>
    <mergeCell ref="L55:L59"/>
    <mergeCell ref="A55:A59"/>
    <mergeCell ref="B55:B59"/>
    <mergeCell ref="C55:C59"/>
    <mergeCell ref="D55:D59"/>
    <mergeCell ref="E55:E59"/>
    <mergeCell ref="F55:F59"/>
    <mergeCell ref="S55:S59"/>
    <mergeCell ref="T55:T59"/>
    <mergeCell ref="U55:U59"/>
    <mergeCell ref="M55:M59"/>
    <mergeCell ref="N55:N59"/>
    <mergeCell ref="O55:O59"/>
    <mergeCell ref="P55:P59"/>
    <mergeCell ref="Q55:Q59"/>
    <mergeCell ref="R55:R59"/>
  </mergeCells>
  <conditionalFormatting sqref="D8:G8 H7 H60:J1048576 A7:B7">
    <cfRule type="containsText" dxfId="1395" priority="713" operator="containsText" text="3- Moderado">
      <formula>NOT(ISERROR(SEARCH("3- Moderado",A7)))</formula>
    </cfRule>
    <cfRule type="containsText" dxfId="1394" priority="714" operator="containsText" text="6- Moderado">
      <formula>NOT(ISERROR(SEARCH("6- Moderado",A7)))</formula>
    </cfRule>
    <cfRule type="containsText" dxfId="1393" priority="715" operator="containsText" text="4- Moderado">
      <formula>NOT(ISERROR(SEARCH("4- Moderado",A7)))</formula>
    </cfRule>
    <cfRule type="containsText" dxfId="1392" priority="716" operator="containsText" text="3- Bajo">
      <formula>NOT(ISERROR(SEARCH("3- Bajo",A7)))</formula>
    </cfRule>
    <cfRule type="containsText" dxfId="1391" priority="717" operator="containsText" text="4- Bajo">
      <formula>NOT(ISERROR(SEARCH("4- Bajo",A7)))</formula>
    </cfRule>
    <cfRule type="containsText" dxfId="1390" priority="718" operator="containsText" text="1- Bajo">
      <formula>NOT(ISERROR(SEARCH("1- Bajo",A7)))</formula>
    </cfRule>
  </conditionalFormatting>
  <conditionalFormatting sqref="H8:J8">
    <cfRule type="containsText" dxfId="1389" priority="706" operator="containsText" text="3- Moderado">
      <formula>NOT(ISERROR(SEARCH("3- Moderado",H8)))</formula>
    </cfRule>
    <cfRule type="containsText" dxfId="1388" priority="707" operator="containsText" text="6- Moderado">
      <formula>NOT(ISERROR(SEARCH("6- Moderado",H8)))</formula>
    </cfRule>
    <cfRule type="containsText" dxfId="1387" priority="708" operator="containsText" text="4- Moderado">
      <formula>NOT(ISERROR(SEARCH("4- Moderado",H8)))</formula>
    </cfRule>
    <cfRule type="containsText" dxfId="1386" priority="709" operator="containsText" text="3- Bajo">
      <formula>NOT(ISERROR(SEARCH("3- Bajo",H8)))</formula>
    </cfRule>
    <cfRule type="containsText" dxfId="1385" priority="710" operator="containsText" text="4- Bajo">
      <formula>NOT(ISERROR(SEARCH("4- Bajo",H8)))</formula>
    </cfRule>
    <cfRule type="containsText" dxfId="1384" priority="712" operator="containsText" text="1- Bajo">
      <formula>NOT(ISERROR(SEARCH("1- Bajo",H8)))</formula>
    </cfRule>
  </conditionalFormatting>
  <conditionalFormatting sqref="J8 J60:J1048576">
    <cfRule type="containsText" dxfId="1383" priority="695" operator="containsText" text="25- Extremo">
      <formula>NOT(ISERROR(SEARCH("25- Extremo",J8)))</formula>
    </cfRule>
    <cfRule type="containsText" dxfId="1382" priority="696" operator="containsText" text="20- Extremo">
      <formula>NOT(ISERROR(SEARCH("20- Extremo",J8)))</formula>
    </cfRule>
    <cfRule type="containsText" dxfId="1381" priority="697" operator="containsText" text="15- Extremo">
      <formula>NOT(ISERROR(SEARCH("15- Extremo",J8)))</formula>
    </cfRule>
    <cfRule type="containsText" dxfId="1380" priority="698" operator="containsText" text="10- Extremo">
      <formula>NOT(ISERROR(SEARCH("10- Extremo",J8)))</formula>
    </cfRule>
    <cfRule type="containsText" dxfId="1379" priority="699" operator="containsText" text="5- Extremo">
      <formula>NOT(ISERROR(SEARCH("5- Extremo",J8)))</formula>
    </cfRule>
    <cfRule type="containsText" dxfId="1378" priority="700" operator="containsText" text="12- Alto">
      <formula>NOT(ISERROR(SEARCH("12- Alto",J8)))</formula>
    </cfRule>
    <cfRule type="containsText" dxfId="1377" priority="701" operator="containsText" text="10- Alto">
      <formula>NOT(ISERROR(SEARCH("10- Alto",J8)))</formula>
    </cfRule>
    <cfRule type="containsText" dxfId="1376" priority="702" operator="containsText" text="9- Alto">
      <formula>NOT(ISERROR(SEARCH("9- Alto",J8)))</formula>
    </cfRule>
    <cfRule type="containsText" dxfId="1375" priority="703" operator="containsText" text="8- Alto">
      <formula>NOT(ISERROR(SEARCH("8- Alto",J8)))</formula>
    </cfRule>
    <cfRule type="containsText" dxfId="1374" priority="704" operator="containsText" text="5- Alto">
      <formula>NOT(ISERROR(SEARCH("5- Alto",J8)))</formula>
    </cfRule>
    <cfRule type="containsText" dxfId="1373" priority="705" operator="containsText" text="4- Alto">
      <formula>NOT(ISERROR(SEARCH("4- Alto",J8)))</formula>
    </cfRule>
    <cfRule type="containsText" dxfId="1372" priority="711" operator="containsText" text="2- Bajo">
      <formula>NOT(ISERROR(SEARCH("2- Bajo",J8)))</formula>
    </cfRule>
  </conditionalFormatting>
  <conditionalFormatting sqref="K10:L10">
    <cfRule type="containsText" dxfId="1371" priority="689" operator="containsText" text="3- Moderado">
      <formula>NOT(ISERROR(SEARCH("3- Moderado",K10)))</formula>
    </cfRule>
    <cfRule type="containsText" dxfId="1370" priority="690" operator="containsText" text="6- Moderado">
      <formula>NOT(ISERROR(SEARCH("6- Moderado",K10)))</formula>
    </cfRule>
    <cfRule type="containsText" dxfId="1369" priority="691" operator="containsText" text="4- Moderado">
      <formula>NOT(ISERROR(SEARCH("4- Moderado",K10)))</formula>
    </cfRule>
    <cfRule type="containsText" dxfId="1368" priority="692" operator="containsText" text="3- Bajo">
      <formula>NOT(ISERROR(SEARCH("3- Bajo",K10)))</formula>
    </cfRule>
    <cfRule type="containsText" dxfId="1367" priority="693" operator="containsText" text="4- Bajo">
      <formula>NOT(ISERROR(SEARCH("4- Bajo",K10)))</formula>
    </cfRule>
    <cfRule type="containsText" dxfId="1366" priority="694" operator="containsText" text="1- Bajo">
      <formula>NOT(ISERROR(SEARCH("1- Bajo",K10)))</formula>
    </cfRule>
  </conditionalFormatting>
  <conditionalFormatting sqref="H10:I10">
    <cfRule type="containsText" dxfId="1365" priority="683" operator="containsText" text="3- Moderado">
      <formula>NOT(ISERROR(SEARCH("3- Moderado",H10)))</formula>
    </cfRule>
    <cfRule type="containsText" dxfId="1364" priority="684" operator="containsText" text="6- Moderado">
      <formula>NOT(ISERROR(SEARCH("6- Moderado",H10)))</formula>
    </cfRule>
    <cfRule type="containsText" dxfId="1363" priority="685" operator="containsText" text="4- Moderado">
      <formula>NOT(ISERROR(SEARCH("4- Moderado",H10)))</formula>
    </cfRule>
    <cfRule type="containsText" dxfId="1362" priority="686" operator="containsText" text="3- Bajo">
      <formula>NOT(ISERROR(SEARCH("3- Bajo",H10)))</formula>
    </cfRule>
    <cfRule type="containsText" dxfId="1361" priority="687" operator="containsText" text="4- Bajo">
      <formula>NOT(ISERROR(SEARCH("4- Bajo",H10)))</formula>
    </cfRule>
    <cfRule type="containsText" dxfId="1360" priority="688" operator="containsText" text="1- Bajo">
      <formula>NOT(ISERROR(SEARCH("1- Bajo",H10)))</formula>
    </cfRule>
  </conditionalFormatting>
  <conditionalFormatting sqref="A10 C10:E10">
    <cfRule type="containsText" dxfId="1359" priority="677" operator="containsText" text="3- Moderado">
      <formula>NOT(ISERROR(SEARCH("3- Moderado",A10)))</formula>
    </cfRule>
    <cfRule type="containsText" dxfId="1358" priority="678" operator="containsText" text="6- Moderado">
      <formula>NOT(ISERROR(SEARCH("6- Moderado",A10)))</formula>
    </cfRule>
    <cfRule type="containsText" dxfId="1357" priority="679" operator="containsText" text="4- Moderado">
      <formula>NOT(ISERROR(SEARCH("4- Moderado",A10)))</formula>
    </cfRule>
    <cfRule type="containsText" dxfId="1356" priority="680" operator="containsText" text="3- Bajo">
      <formula>NOT(ISERROR(SEARCH("3- Bajo",A10)))</formula>
    </cfRule>
    <cfRule type="containsText" dxfId="1355" priority="681" operator="containsText" text="4- Bajo">
      <formula>NOT(ISERROR(SEARCH("4- Bajo",A10)))</formula>
    </cfRule>
    <cfRule type="containsText" dxfId="1354" priority="682" operator="containsText" text="1- Bajo">
      <formula>NOT(ISERROR(SEARCH("1- Bajo",A10)))</formula>
    </cfRule>
  </conditionalFormatting>
  <conditionalFormatting sqref="F10:G10">
    <cfRule type="containsText" dxfId="1353" priority="671" operator="containsText" text="3- Moderado">
      <formula>NOT(ISERROR(SEARCH("3- Moderado",F10)))</formula>
    </cfRule>
    <cfRule type="containsText" dxfId="1352" priority="672" operator="containsText" text="6- Moderado">
      <formula>NOT(ISERROR(SEARCH("6- Moderado",F10)))</formula>
    </cfRule>
    <cfRule type="containsText" dxfId="1351" priority="673" operator="containsText" text="4- Moderado">
      <formula>NOT(ISERROR(SEARCH("4- Moderado",F10)))</formula>
    </cfRule>
    <cfRule type="containsText" dxfId="1350" priority="674" operator="containsText" text="3- Bajo">
      <formula>NOT(ISERROR(SEARCH("3- Bajo",F10)))</formula>
    </cfRule>
    <cfRule type="containsText" dxfId="1349" priority="675" operator="containsText" text="4- Bajo">
      <formula>NOT(ISERROR(SEARCH("4- Bajo",F10)))</formula>
    </cfRule>
    <cfRule type="containsText" dxfId="1348" priority="676" operator="containsText" text="1- Bajo">
      <formula>NOT(ISERROR(SEARCH("1- Bajo",F10)))</formula>
    </cfRule>
  </conditionalFormatting>
  <conditionalFormatting sqref="K8">
    <cfRule type="containsText" dxfId="1347" priority="665" operator="containsText" text="3- Moderado">
      <formula>NOT(ISERROR(SEARCH("3- Moderado",K8)))</formula>
    </cfRule>
    <cfRule type="containsText" dxfId="1346" priority="666" operator="containsText" text="6- Moderado">
      <formula>NOT(ISERROR(SEARCH("6- Moderado",K8)))</formula>
    </cfRule>
    <cfRule type="containsText" dxfId="1345" priority="667" operator="containsText" text="4- Moderado">
      <formula>NOT(ISERROR(SEARCH("4- Moderado",K8)))</formula>
    </cfRule>
    <cfRule type="containsText" dxfId="1344" priority="668" operator="containsText" text="3- Bajo">
      <formula>NOT(ISERROR(SEARCH("3- Bajo",K8)))</formula>
    </cfRule>
    <cfRule type="containsText" dxfId="1343" priority="669" operator="containsText" text="4- Bajo">
      <formula>NOT(ISERROR(SEARCH("4- Bajo",K8)))</formula>
    </cfRule>
    <cfRule type="containsText" dxfId="1342" priority="670" operator="containsText" text="1- Bajo">
      <formula>NOT(ISERROR(SEARCH("1- Bajo",K8)))</formula>
    </cfRule>
  </conditionalFormatting>
  <conditionalFormatting sqref="L8">
    <cfRule type="containsText" dxfId="1341" priority="659" operator="containsText" text="3- Moderado">
      <formula>NOT(ISERROR(SEARCH("3- Moderado",L8)))</formula>
    </cfRule>
    <cfRule type="containsText" dxfId="1340" priority="660" operator="containsText" text="6- Moderado">
      <formula>NOT(ISERROR(SEARCH("6- Moderado",L8)))</formula>
    </cfRule>
    <cfRule type="containsText" dxfId="1339" priority="661" operator="containsText" text="4- Moderado">
      <formula>NOT(ISERROR(SEARCH("4- Moderado",L8)))</formula>
    </cfRule>
    <cfRule type="containsText" dxfId="1338" priority="662" operator="containsText" text="3- Bajo">
      <formula>NOT(ISERROR(SEARCH("3- Bajo",L8)))</formula>
    </cfRule>
    <cfRule type="containsText" dxfId="1337" priority="663" operator="containsText" text="4- Bajo">
      <formula>NOT(ISERROR(SEARCH("4- Bajo",L8)))</formula>
    </cfRule>
    <cfRule type="containsText" dxfId="1336" priority="664" operator="containsText" text="1- Bajo">
      <formula>NOT(ISERROR(SEARCH("1- Bajo",L8)))</formula>
    </cfRule>
  </conditionalFormatting>
  <conditionalFormatting sqref="M8">
    <cfRule type="containsText" dxfId="1335" priority="653" operator="containsText" text="3- Moderado">
      <formula>NOT(ISERROR(SEARCH("3- Moderado",M8)))</formula>
    </cfRule>
    <cfRule type="containsText" dxfId="1334" priority="654" operator="containsText" text="6- Moderado">
      <formula>NOT(ISERROR(SEARCH("6- Moderado",M8)))</formula>
    </cfRule>
    <cfRule type="containsText" dxfId="1333" priority="655" operator="containsText" text="4- Moderado">
      <formula>NOT(ISERROR(SEARCH("4- Moderado",M8)))</formula>
    </cfRule>
    <cfRule type="containsText" dxfId="1332" priority="656" operator="containsText" text="3- Bajo">
      <formula>NOT(ISERROR(SEARCH("3- Bajo",M8)))</formula>
    </cfRule>
    <cfRule type="containsText" dxfId="1331" priority="657" operator="containsText" text="4- Bajo">
      <formula>NOT(ISERROR(SEARCH("4- Bajo",M8)))</formula>
    </cfRule>
    <cfRule type="containsText" dxfId="1330" priority="658" operator="containsText" text="1- Bajo">
      <formula>NOT(ISERROR(SEARCH("1- Bajo",M8)))</formula>
    </cfRule>
  </conditionalFormatting>
  <conditionalFormatting sqref="J10:J14">
    <cfRule type="containsText" dxfId="1329" priority="648" operator="containsText" text="Bajo">
      <formula>NOT(ISERROR(SEARCH("Bajo",J10)))</formula>
    </cfRule>
    <cfRule type="containsText" dxfId="1328" priority="649" operator="containsText" text="Moderado">
      <formula>NOT(ISERROR(SEARCH("Moderado",J10)))</formula>
    </cfRule>
    <cfRule type="containsText" dxfId="1327" priority="650" operator="containsText" text="Alto">
      <formula>NOT(ISERROR(SEARCH("Alto",J10)))</formula>
    </cfRule>
    <cfRule type="containsText" dxfId="1326" priority="651" operator="containsText" text="Extremo">
      <formula>NOT(ISERROR(SEARCH("Extremo",J10)))</formula>
    </cfRule>
    <cfRule type="colorScale" priority="652">
      <colorScale>
        <cfvo type="min"/>
        <cfvo type="max"/>
        <color rgb="FFFF7128"/>
        <color rgb="FFFFEF9C"/>
      </colorScale>
    </cfRule>
  </conditionalFormatting>
  <conditionalFormatting sqref="M10:M14">
    <cfRule type="containsText" dxfId="1325" priority="623" operator="containsText" text="Moderado">
      <formula>NOT(ISERROR(SEARCH("Moderado",M10)))</formula>
    </cfRule>
    <cfRule type="containsText" dxfId="1324" priority="643" operator="containsText" text="Bajo">
      <formula>NOT(ISERROR(SEARCH("Bajo",M10)))</formula>
    </cfRule>
    <cfRule type="containsText" dxfId="1323" priority="644" operator="containsText" text="Moderado">
      <formula>NOT(ISERROR(SEARCH("Moderado",M10)))</formula>
    </cfRule>
    <cfRule type="containsText" dxfId="1322" priority="645" operator="containsText" text="Alto">
      <formula>NOT(ISERROR(SEARCH("Alto",M10)))</formula>
    </cfRule>
    <cfRule type="containsText" dxfId="1321" priority="646" operator="containsText" text="Extremo">
      <formula>NOT(ISERROR(SEARCH("Extremo",M10)))</formula>
    </cfRule>
    <cfRule type="colorScale" priority="647">
      <colorScale>
        <cfvo type="min"/>
        <cfvo type="max"/>
        <color rgb="FFFF7128"/>
        <color rgb="FFFFEF9C"/>
      </colorScale>
    </cfRule>
  </conditionalFormatting>
  <conditionalFormatting sqref="N10">
    <cfRule type="containsText" dxfId="1320" priority="637" operator="containsText" text="3- Moderado">
      <formula>NOT(ISERROR(SEARCH("3- Moderado",N10)))</formula>
    </cfRule>
    <cfRule type="containsText" dxfId="1319" priority="638" operator="containsText" text="6- Moderado">
      <formula>NOT(ISERROR(SEARCH("6- Moderado",N10)))</formula>
    </cfRule>
    <cfRule type="containsText" dxfId="1318" priority="639" operator="containsText" text="4- Moderado">
      <formula>NOT(ISERROR(SEARCH("4- Moderado",N10)))</formula>
    </cfRule>
    <cfRule type="containsText" dxfId="1317" priority="640" operator="containsText" text="3- Bajo">
      <formula>NOT(ISERROR(SEARCH("3- Bajo",N10)))</formula>
    </cfRule>
    <cfRule type="containsText" dxfId="1316" priority="641" operator="containsText" text="4- Bajo">
      <formula>NOT(ISERROR(SEARCH("4- Bajo",N10)))</formula>
    </cfRule>
    <cfRule type="containsText" dxfId="1315" priority="642" operator="containsText" text="1- Bajo">
      <formula>NOT(ISERROR(SEARCH("1- Bajo",N10)))</formula>
    </cfRule>
  </conditionalFormatting>
  <conditionalFormatting sqref="H10:H14">
    <cfRule type="containsText" dxfId="1314" priority="624" operator="containsText" text="Muy Alta">
      <formula>NOT(ISERROR(SEARCH("Muy Alta",H10)))</formula>
    </cfRule>
    <cfRule type="containsText" dxfId="1313" priority="625" operator="containsText" text="Alta">
      <formula>NOT(ISERROR(SEARCH("Alta",H10)))</formula>
    </cfRule>
    <cfRule type="containsText" dxfId="1312" priority="626" operator="containsText" text="Muy Alta">
      <formula>NOT(ISERROR(SEARCH("Muy Alta",H10)))</formula>
    </cfRule>
    <cfRule type="containsText" dxfId="1311" priority="631" operator="containsText" text="Muy Baja">
      <formula>NOT(ISERROR(SEARCH("Muy Baja",H10)))</formula>
    </cfRule>
    <cfRule type="containsText" dxfId="1310" priority="632" operator="containsText" text="Baja">
      <formula>NOT(ISERROR(SEARCH("Baja",H10)))</formula>
    </cfRule>
    <cfRule type="containsText" dxfId="1309" priority="633" operator="containsText" text="Media">
      <formula>NOT(ISERROR(SEARCH("Media",H10)))</formula>
    </cfRule>
    <cfRule type="containsText" dxfId="1308" priority="634" operator="containsText" text="Alta">
      <formula>NOT(ISERROR(SEARCH("Alta",H10)))</formula>
    </cfRule>
    <cfRule type="containsText" dxfId="1307" priority="636" operator="containsText" text="Muy Alta">
      <formula>NOT(ISERROR(SEARCH("Muy Alta",H10)))</formula>
    </cfRule>
  </conditionalFormatting>
  <conditionalFormatting sqref="I10:I14">
    <cfRule type="containsText" dxfId="1306" priority="627" operator="containsText" text="Catastrófico">
      <formula>NOT(ISERROR(SEARCH("Catastrófico",I10)))</formula>
    </cfRule>
    <cfRule type="containsText" dxfId="1305" priority="628" operator="containsText" text="Mayor">
      <formula>NOT(ISERROR(SEARCH("Mayor",I10)))</formula>
    </cfRule>
    <cfRule type="containsText" dxfId="1304" priority="629" operator="containsText" text="Menor">
      <formula>NOT(ISERROR(SEARCH("Menor",I10)))</formula>
    </cfRule>
    <cfRule type="containsText" dxfId="1303" priority="630" operator="containsText" text="Leve">
      <formula>NOT(ISERROR(SEARCH("Leve",I10)))</formula>
    </cfRule>
    <cfRule type="containsText" dxfId="1302" priority="635" operator="containsText" text="Moderado">
      <formula>NOT(ISERROR(SEARCH("Moderado",I10)))</formula>
    </cfRule>
  </conditionalFormatting>
  <conditionalFormatting sqref="K10:K14">
    <cfRule type="containsText" dxfId="1301" priority="622" operator="containsText" text="Media">
      <formula>NOT(ISERROR(SEARCH("Media",K10)))</formula>
    </cfRule>
  </conditionalFormatting>
  <conditionalFormatting sqref="L10:L14">
    <cfRule type="containsText" dxfId="1300" priority="621" operator="containsText" text="Moderado">
      <formula>NOT(ISERROR(SEARCH("Moderado",L10)))</formula>
    </cfRule>
  </conditionalFormatting>
  <conditionalFormatting sqref="J10:J14">
    <cfRule type="containsText" dxfId="1299" priority="620" operator="containsText" text="Moderado">
      <formula>NOT(ISERROR(SEARCH("Moderado",J10)))</formula>
    </cfRule>
  </conditionalFormatting>
  <conditionalFormatting sqref="J10:J14">
    <cfRule type="containsText" dxfId="1298" priority="618" operator="containsText" text="Bajo">
      <formula>NOT(ISERROR(SEARCH("Bajo",J10)))</formula>
    </cfRule>
    <cfRule type="containsText" dxfId="1297" priority="619" operator="containsText" text="Extremo">
      <formula>NOT(ISERROR(SEARCH("Extremo",J10)))</formula>
    </cfRule>
  </conditionalFormatting>
  <conditionalFormatting sqref="K10:K14">
    <cfRule type="containsText" dxfId="1296" priority="616" operator="containsText" text="Baja">
      <formula>NOT(ISERROR(SEARCH("Baja",K10)))</formula>
    </cfRule>
    <cfRule type="containsText" dxfId="1295" priority="617" operator="containsText" text="Muy Baja">
      <formula>NOT(ISERROR(SEARCH("Muy Baja",K10)))</formula>
    </cfRule>
  </conditionalFormatting>
  <conditionalFormatting sqref="K10:K14">
    <cfRule type="containsText" dxfId="1294" priority="614" operator="containsText" text="Muy Alta">
      <formula>NOT(ISERROR(SEARCH("Muy Alta",K10)))</formula>
    </cfRule>
    <cfRule type="containsText" dxfId="1293" priority="615" operator="containsText" text="Alta">
      <formula>NOT(ISERROR(SEARCH("Alta",K10)))</formula>
    </cfRule>
  </conditionalFormatting>
  <conditionalFormatting sqref="L10:L14">
    <cfRule type="containsText" dxfId="1292" priority="610" operator="containsText" text="Catastrófico">
      <formula>NOT(ISERROR(SEARCH("Catastrófico",L10)))</formula>
    </cfRule>
    <cfRule type="containsText" dxfId="1291" priority="611" operator="containsText" text="Mayor">
      <formula>NOT(ISERROR(SEARCH("Mayor",L10)))</formula>
    </cfRule>
    <cfRule type="containsText" dxfId="1290" priority="612" operator="containsText" text="Menor">
      <formula>NOT(ISERROR(SEARCH("Menor",L10)))</formula>
    </cfRule>
    <cfRule type="containsText" dxfId="1289" priority="613" operator="containsText" text="Leve">
      <formula>NOT(ISERROR(SEARCH("Leve",L10)))</formula>
    </cfRule>
  </conditionalFormatting>
  <conditionalFormatting sqref="K15:L15">
    <cfRule type="containsText" dxfId="1288" priority="604" operator="containsText" text="3- Moderado">
      <formula>NOT(ISERROR(SEARCH("3- Moderado",K15)))</formula>
    </cfRule>
    <cfRule type="containsText" dxfId="1287" priority="605" operator="containsText" text="6- Moderado">
      <formula>NOT(ISERROR(SEARCH("6- Moderado",K15)))</formula>
    </cfRule>
    <cfRule type="containsText" dxfId="1286" priority="606" operator="containsText" text="4- Moderado">
      <formula>NOT(ISERROR(SEARCH("4- Moderado",K15)))</formula>
    </cfRule>
    <cfRule type="containsText" dxfId="1285" priority="607" operator="containsText" text="3- Bajo">
      <formula>NOT(ISERROR(SEARCH("3- Bajo",K15)))</formula>
    </cfRule>
    <cfRule type="containsText" dxfId="1284" priority="608" operator="containsText" text="4- Bajo">
      <formula>NOT(ISERROR(SEARCH("4- Bajo",K15)))</formula>
    </cfRule>
    <cfRule type="containsText" dxfId="1283" priority="609" operator="containsText" text="1- Bajo">
      <formula>NOT(ISERROR(SEARCH("1- Bajo",K15)))</formula>
    </cfRule>
  </conditionalFormatting>
  <conditionalFormatting sqref="H15:I15">
    <cfRule type="containsText" dxfId="1282" priority="598" operator="containsText" text="3- Moderado">
      <formula>NOT(ISERROR(SEARCH("3- Moderado",H15)))</formula>
    </cfRule>
    <cfRule type="containsText" dxfId="1281" priority="599" operator="containsText" text="6- Moderado">
      <formula>NOT(ISERROR(SEARCH("6- Moderado",H15)))</formula>
    </cfRule>
    <cfRule type="containsText" dxfId="1280" priority="600" operator="containsText" text="4- Moderado">
      <formula>NOT(ISERROR(SEARCH("4- Moderado",H15)))</formula>
    </cfRule>
    <cfRule type="containsText" dxfId="1279" priority="601" operator="containsText" text="3- Bajo">
      <formula>NOT(ISERROR(SEARCH("3- Bajo",H15)))</formula>
    </cfRule>
    <cfRule type="containsText" dxfId="1278" priority="602" operator="containsText" text="4- Bajo">
      <formula>NOT(ISERROR(SEARCH("4- Bajo",H15)))</formula>
    </cfRule>
    <cfRule type="containsText" dxfId="1277" priority="603" operator="containsText" text="1- Bajo">
      <formula>NOT(ISERROR(SEARCH("1- Bajo",H15)))</formula>
    </cfRule>
  </conditionalFormatting>
  <conditionalFormatting sqref="A15 C15:E15">
    <cfRule type="containsText" dxfId="1276" priority="592" operator="containsText" text="3- Moderado">
      <formula>NOT(ISERROR(SEARCH("3- Moderado",A15)))</formula>
    </cfRule>
    <cfRule type="containsText" dxfId="1275" priority="593" operator="containsText" text="6- Moderado">
      <formula>NOT(ISERROR(SEARCH("6- Moderado",A15)))</formula>
    </cfRule>
    <cfRule type="containsText" dxfId="1274" priority="594" operator="containsText" text="4- Moderado">
      <formula>NOT(ISERROR(SEARCH("4- Moderado",A15)))</formula>
    </cfRule>
    <cfRule type="containsText" dxfId="1273" priority="595" operator="containsText" text="3- Bajo">
      <formula>NOT(ISERROR(SEARCH("3- Bajo",A15)))</formula>
    </cfRule>
    <cfRule type="containsText" dxfId="1272" priority="596" operator="containsText" text="4- Bajo">
      <formula>NOT(ISERROR(SEARCH("4- Bajo",A15)))</formula>
    </cfRule>
    <cfRule type="containsText" dxfId="1271" priority="597" operator="containsText" text="1- Bajo">
      <formula>NOT(ISERROR(SEARCH("1- Bajo",A15)))</formula>
    </cfRule>
  </conditionalFormatting>
  <conditionalFormatting sqref="F15:G15">
    <cfRule type="containsText" dxfId="1270" priority="586" operator="containsText" text="3- Moderado">
      <formula>NOT(ISERROR(SEARCH("3- Moderado",F15)))</formula>
    </cfRule>
    <cfRule type="containsText" dxfId="1269" priority="587" operator="containsText" text="6- Moderado">
      <formula>NOT(ISERROR(SEARCH("6- Moderado",F15)))</formula>
    </cfRule>
    <cfRule type="containsText" dxfId="1268" priority="588" operator="containsText" text="4- Moderado">
      <formula>NOT(ISERROR(SEARCH("4- Moderado",F15)))</formula>
    </cfRule>
    <cfRule type="containsText" dxfId="1267" priority="589" operator="containsText" text="3- Bajo">
      <formula>NOT(ISERROR(SEARCH("3- Bajo",F15)))</formula>
    </cfRule>
    <cfRule type="containsText" dxfId="1266" priority="590" operator="containsText" text="4- Bajo">
      <formula>NOT(ISERROR(SEARCH("4- Bajo",F15)))</formula>
    </cfRule>
    <cfRule type="containsText" dxfId="1265" priority="591" operator="containsText" text="1- Bajo">
      <formula>NOT(ISERROR(SEARCH("1- Bajo",F15)))</formula>
    </cfRule>
  </conditionalFormatting>
  <conditionalFormatting sqref="J15:J19">
    <cfRule type="containsText" dxfId="1264" priority="581" operator="containsText" text="Bajo">
      <formula>NOT(ISERROR(SEARCH("Bajo",J15)))</formula>
    </cfRule>
    <cfRule type="containsText" dxfId="1263" priority="582" operator="containsText" text="Moderado">
      <formula>NOT(ISERROR(SEARCH("Moderado",J15)))</formula>
    </cfRule>
    <cfRule type="containsText" dxfId="1262" priority="583" operator="containsText" text="Alto">
      <formula>NOT(ISERROR(SEARCH("Alto",J15)))</formula>
    </cfRule>
    <cfRule type="containsText" dxfId="1261" priority="584" operator="containsText" text="Extremo">
      <formula>NOT(ISERROR(SEARCH("Extremo",J15)))</formula>
    </cfRule>
    <cfRule type="colorScale" priority="585">
      <colorScale>
        <cfvo type="min"/>
        <cfvo type="max"/>
        <color rgb="FFFF7128"/>
        <color rgb="FFFFEF9C"/>
      </colorScale>
    </cfRule>
  </conditionalFormatting>
  <conditionalFormatting sqref="M15:M19">
    <cfRule type="containsText" dxfId="1260" priority="556" operator="containsText" text="Moderado">
      <formula>NOT(ISERROR(SEARCH("Moderado",M15)))</formula>
    </cfRule>
    <cfRule type="containsText" dxfId="1259" priority="576" operator="containsText" text="Bajo">
      <formula>NOT(ISERROR(SEARCH("Bajo",M15)))</formula>
    </cfRule>
    <cfRule type="containsText" dxfId="1258" priority="577" operator="containsText" text="Moderado">
      <formula>NOT(ISERROR(SEARCH("Moderado",M15)))</formula>
    </cfRule>
    <cfRule type="containsText" dxfId="1257" priority="578" operator="containsText" text="Alto">
      <formula>NOT(ISERROR(SEARCH("Alto",M15)))</formula>
    </cfRule>
    <cfRule type="containsText" dxfId="1256" priority="579" operator="containsText" text="Extremo">
      <formula>NOT(ISERROR(SEARCH("Extremo",M15)))</formula>
    </cfRule>
    <cfRule type="colorScale" priority="580">
      <colorScale>
        <cfvo type="min"/>
        <cfvo type="max"/>
        <color rgb="FFFF7128"/>
        <color rgb="FFFFEF9C"/>
      </colorScale>
    </cfRule>
  </conditionalFormatting>
  <conditionalFormatting sqref="N15">
    <cfRule type="containsText" dxfId="1255" priority="570" operator="containsText" text="3- Moderado">
      <formula>NOT(ISERROR(SEARCH("3- Moderado",N15)))</formula>
    </cfRule>
    <cfRule type="containsText" dxfId="1254" priority="571" operator="containsText" text="6- Moderado">
      <formula>NOT(ISERROR(SEARCH("6- Moderado",N15)))</formula>
    </cfRule>
    <cfRule type="containsText" dxfId="1253" priority="572" operator="containsText" text="4- Moderado">
      <formula>NOT(ISERROR(SEARCH("4- Moderado",N15)))</formula>
    </cfRule>
    <cfRule type="containsText" dxfId="1252" priority="573" operator="containsText" text="3- Bajo">
      <formula>NOT(ISERROR(SEARCH("3- Bajo",N15)))</formula>
    </cfRule>
    <cfRule type="containsText" dxfId="1251" priority="574" operator="containsText" text="4- Bajo">
      <formula>NOT(ISERROR(SEARCH("4- Bajo",N15)))</formula>
    </cfRule>
    <cfRule type="containsText" dxfId="1250" priority="575" operator="containsText" text="1- Bajo">
      <formula>NOT(ISERROR(SEARCH("1- Bajo",N15)))</formula>
    </cfRule>
  </conditionalFormatting>
  <conditionalFormatting sqref="H15:H19">
    <cfRule type="containsText" dxfId="1249" priority="557" operator="containsText" text="Muy Alta">
      <formula>NOT(ISERROR(SEARCH("Muy Alta",H15)))</formula>
    </cfRule>
    <cfRule type="containsText" dxfId="1248" priority="558" operator="containsText" text="Alta">
      <formula>NOT(ISERROR(SEARCH("Alta",H15)))</formula>
    </cfRule>
    <cfRule type="containsText" dxfId="1247" priority="559" operator="containsText" text="Muy Alta">
      <formula>NOT(ISERROR(SEARCH("Muy Alta",H15)))</formula>
    </cfRule>
    <cfRule type="containsText" dxfId="1246" priority="564" operator="containsText" text="Muy Baja">
      <formula>NOT(ISERROR(SEARCH("Muy Baja",H15)))</formula>
    </cfRule>
    <cfRule type="containsText" dxfId="1245" priority="565" operator="containsText" text="Baja">
      <formula>NOT(ISERROR(SEARCH("Baja",H15)))</formula>
    </cfRule>
    <cfRule type="containsText" dxfId="1244" priority="566" operator="containsText" text="Media">
      <formula>NOT(ISERROR(SEARCH("Media",H15)))</formula>
    </cfRule>
    <cfRule type="containsText" dxfId="1243" priority="567" operator="containsText" text="Alta">
      <formula>NOT(ISERROR(SEARCH("Alta",H15)))</formula>
    </cfRule>
    <cfRule type="containsText" dxfId="1242" priority="569" operator="containsText" text="Muy Alta">
      <formula>NOT(ISERROR(SEARCH("Muy Alta",H15)))</formula>
    </cfRule>
  </conditionalFormatting>
  <conditionalFormatting sqref="I15:I19">
    <cfRule type="containsText" dxfId="1241" priority="560" operator="containsText" text="Catastrófico">
      <formula>NOT(ISERROR(SEARCH("Catastrófico",I15)))</formula>
    </cfRule>
    <cfRule type="containsText" dxfId="1240" priority="561" operator="containsText" text="Mayor">
      <formula>NOT(ISERROR(SEARCH("Mayor",I15)))</formula>
    </cfRule>
    <cfRule type="containsText" dxfId="1239" priority="562" operator="containsText" text="Menor">
      <formula>NOT(ISERROR(SEARCH("Menor",I15)))</formula>
    </cfRule>
    <cfRule type="containsText" dxfId="1238" priority="563" operator="containsText" text="Leve">
      <formula>NOT(ISERROR(SEARCH("Leve",I15)))</formula>
    </cfRule>
    <cfRule type="containsText" dxfId="1237" priority="568" operator="containsText" text="Moderado">
      <formula>NOT(ISERROR(SEARCH("Moderado",I15)))</formula>
    </cfRule>
  </conditionalFormatting>
  <conditionalFormatting sqref="K15:K19">
    <cfRule type="containsText" dxfId="1236" priority="555" operator="containsText" text="Media">
      <formula>NOT(ISERROR(SEARCH("Media",K15)))</formula>
    </cfRule>
  </conditionalFormatting>
  <conditionalFormatting sqref="L15:L19">
    <cfRule type="containsText" dxfId="1235" priority="554" operator="containsText" text="Moderado">
      <formula>NOT(ISERROR(SEARCH("Moderado",L15)))</formula>
    </cfRule>
  </conditionalFormatting>
  <conditionalFormatting sqref="J15:J19">
    <cfRule type="containsText" dxfId="1234" priority="553" operator="containsText" text="Moderado">
      <formula>NOT(ISERROR(SEARCH("Moderado",J15)))</formula>
    </cfRule>
  </conditionalFormatting>
  <conditionalFormatting sqref="J15:J19">
    <cfRule type="containsText" dxfId="1233" priority="551" operator="containsText" text="Bajo">
      <formula>NOT(ISERROR(SEARCH("Bajo",J15)))</formula>
    </cfRule>
    <cfRule type="containsText" dxfId="1232" priority="552" operator="containsText" text="Extremo">
      <formula>NOT(ISERROR(SEARCH("Extremo",J15)))</formula>
    </cfRule>
  </conditionalFormatting>
  <conditionalFormatting sqref="K15:K19">
    <cfRule type="containsText" dxfId="1231" priority="549" operator="containsText" text="Baja">
      <formula>NOT(ISERROR(SEARCH("Baja",K15)))</formula>
    </cfRule>
    <cfRule type="containsText" dxfId="1230" priority="550" operator="containsText" text="Muy Baja">
      <formula>NOT(ISERROR(SEARCH("Muy Baja",K15)))</formula>
    </cfRule>
  </conditionalFormatting>
  <conditionalFormatting sqref="K15:K19">
    <cfRule type="containsText" dxfId="1229" priority="547" operator="containsText" text="Muy Alta">
      <formula>NOT(ISERROR(SEARCH("Muy Alta",K15)))</formula>
    </cfRule>
    <cfRule type="containsText" dxfId="1228" priority="548" operator="containsText" text="Alta">
      <formula>NOT(ISERROR(SEARCH("Alta",K15)))</formula>
    </cfRule>
  </conditionalFormatting>
  <conditionalFormatting sqref="L15:L19">
    <cfRule type="containsText" dxfId="1227" priority="543" operator="containsText" text="Catastrófico">
      <formula>NOT(ISERROR(SEARCH("Catastrófico",L15)))</formula>
    </cfRule>
    <cfRule type="containsText" dxfId="1226" priority="544" operator="containsText" text="Mayor">
      <formula>NOT(ISERROR(SEARCH("Mayor",L15)))</formula>
    </cfRule>
    <cfRule type="containsText" dxfId="1225" priority="545" operator="containsText" text="Menor">
      <formula>NOT(ISERROR(SEARCH("Menor",L15)))</formula>
    </cfRule>
    <cfRule type="containsText" dxfId="1224" priority="546" operator="containsText" text="Leve">
      <formula>NOT(ISERROR(SEARCH("Leve",L15)))</formula>
    </cfRule>
  </conditionalFormatting>
  <conditionalFormatting sqref="K20:L20">
    <cfRule type="containsText" dxfId="1223" priority="537" operator="containsText" text="3- Moderado">
      <formula>NOT(ISERROR(SEARCH("3- Moderado",K20)))</formula>
    </cfRule>
    <cfRule type="containsText" dxfId="1222" priority="538" operator="containsText" text="6- Moderado">
      <formula>NOT(ISERROR(SEARCH("6- Moderado",K20)))</formula>
    </cfRule>
    <cfRule type="containsText" dxfId="1221" priority="539" operator="containsText" text="4- Moderado">
      <formula>NOT(ISERROR(SEARCH("4- Moderado",K20)))</formula>
    </cfRule>
    <cfRule type="containsText" dxfId="1220" priority="540" operator="containsText" text="3- Bajo">
      <formula>NOT(ISERROR(SEARCH("3- Bajo",K20)))</formula>
    </cfRule>
    <cfRule type="containsText" dxfId="1219" priority="541" operator="containsText" text="4- Bajo">
      <formula>NOT(ISERROR(SEARCH("4- Bajo",K20)))</formula>
    </cfRule>
    <cfRule type="containsText" dxfId="1218" priority="542" operator="containsText" text="1- Bajo">
      <formula>NOT(ISERROR(SEARCH("1- Bajo",K20)))</formula>
    </cfRule>
  </conditionalFormatting>
  <conditionalFormatting sqref="H20:I20">
    <cfRule type="containsText" dxfId="1217" priority="531" operator="containsText" text="3- Moderado">
      <formula>NOT(ISERROR(SEARCH("3- Moderado",H20)))</formula>
    </cfRule>
    <cfRule type="containsText" dxfId="1216" priority="532" operator="containsText" text="6- Moderado">
      <formula>NOT(ISERROR(SEARCH("6- Moderado",H20)))</formula>
    </cfRule>
    <cfRule type="containsText" dxfId="1215" priority="533" operator="containsText" text="4- Moderado">
      <formula>NOT(ISERROR(SEARCH("4- Moderado",H20)))</formula>
    </cfRule>
    <cfRule type="containsText" dxfId="1214" priority="534" operator="containsText" text="3- Bajo">
      <formula>NOT(ISERROR(SEARCH("3- Bajo",H20)))</formula>
    </cfRule>
    <cfRule type="containsText" dxfId="1213" priority="535" operator="containsText" text="4- Bajo">
      <formula>NOT(ISERROR(SEARCH("4- Bajo",H20)))</formula>
    </cfRule>
    <cfRule type="containsText" dxfId="1212" priority="536" operator="containsText" text="1- Bajo">
      <formula>NOT(ISERROR(SEARCH("1- Bajo",H20)))</formula>
    </cfRule>
  </conditionalFormatting>
  <conditionalFormatting sqref="A20 C20:E20">
    <cfRule type="containsText" dxfId="1211" priority="525" operator="containsText" text="3- Moderado">
      <formula>NOT(ISERROR(SEARCH("3- Moderado",A20)))</formula>
    </cfRule>
    <cfRule type="containsText" dxfId="1210" priority="526" operator="containsText" text="6- Moderado">
      <formula>NOT(ISERROR(SEARCH("6- Moderado",A20)))</formula>
    </cfRule>
    <cfRule type="containsText" dxfId="1209" priority="527" operator="containsText" text="4- Moderado">
      <formula>NOT(ISERROR(SEARCH("4- Moderado",A20)))</formula>
    </cfRule>
    <cfRule type="containsText" dxfId="1208" priority="528" operator="containsText" text="3- Bajo">
      <formula>NOT(ISERROR(SEARCH("3- Bajo",A20)))</formula>
    </cfRule>
    <cfRule type="containsText" dxfId="1207" priority="529" operator="containsText" text="4- Bajo">
      <formula>NOT(ISERROR(SEARCH("4- Bajo",A20)))</formula>
    </cfRule>
    <cfRule type="containsText" dxfId="1206" priority="530" operator="containsText" text="1- Bajo">
      <formula>NOT(ISERROR(SEARCH("1- Bajo",A20)))</formula>
    </cfRule>
  </conditionalFormatting>
  <conditionalFormatting sqref="F20:G20">
    <cfRule type="containsText" dxfId="1205" priority="519" operator="containsText" text="3- Moderado">
      <formula>NOT(ISERROR(SEARCH("3- Moderado",F20)))</formula>
    </cfRule>
    <cfRule type="containsText" dxfId="1204" priority="520" operator="containsText" text="6- Moderado">
      <formula>NOT(ISERROR(SEARCH("6- Moderado",F20)))</formula>
    </cfRule>
    <cfRule type="containsText" dxfId="1203" priority="521" operator="containsText" text="4- Moderado">
      <formula>NOT(ISERROR(SEARCH("4- Moderado",F20)))</formula>
    </cfRule>
    <cfRule type="containsText" dxfId="1202" priority="522" operator="containsText" text="3- Bajo">
      <formula>NOT(ISERROR(SEARCH("3- Bajo",F20)))</formula>
    </cfRule>
    <cfRule type="containsText" dxfId="1201" priority="523" operator="containsText" text="4- Bajo">
      <formula>NOT(ISERROR(SEARCH("4- Bajo",F20)))</formula>
    </cfRule>
    <cfRule type="containsText" dxfId="1200" priority="524" operator="containsText" text="1- Bajo">
      <formula>NOT(ISERROR(SEARCH("1- Bajo",F20)))</formula>
    </cfRule>
  </conditionalFormatting>
  <conditionalFormatting sqref="J20:J24">
    <cfRule type="containsText" dxfId="1199" priority="514" operator="containsText" text="Bajo">
      <formula>NOT(ISERROR(SEARCH("Bajo",J20)))</formula>
    </cfRule>
    <cfRule type="containsText" dxfId="1198" priority="515" operator="containsText" text="Moderado">
      <formula>NOT(ISERROR(SEARCH("Moderado",J20)))</formula>
    </cfRule>
    <cfRule type="containsText" dxfId="1197" priority="516" operator="containsText" text="Alto">
      <formula>NOT(ISERROR(SEARCH("Alto",J20)))</formula>
    </cfRule>
    <cfRule type="containsText" dxfId="1196" priority="517" operator="containsText" text="Extremo">
      <formula>NOT(ISERROR(SEARCH("Extremo",J20)))</formula>
    </cfRule>
    <cfRule type="colorScale" priority="518">
      <colorScale>
        <cfvo type="min"/>
        <cfvo type="max"/>
        <color rgb="FFFF7128"/>
        <color rgb="FFFFEF9C"/>
      </colorScale>
    </cfRule>
  </conditionalFormatting>
  <conditionalFormatting sqref="M20:M24">
    <cfRule type="containsText" dxfId="1195" priority="489" operator="containsText" text="Moderado">
      <formula>NOT(ISERROR(SEARCH("Moderado",M20)))</formula>
    </cfRule>
    <cfRule type="containsText" dxfId="1194" priority="509" operator="containsText" text="Bajo">
      <formula>NOT(ISERROR(SEARCH("Bajo",M20)))</formula>
    </cfRule>
    <cfRule type="containsText" dxfId="1193" priority="510" operator="containsText" text="Moderado">
      <formula>NOT(ISERROR(SEARCH("Moderado",M20)))</formula>
    </cfRule>
    <cfRule type="containsText" dxfId="1192" priority="511" operator="containsText" text="Alto">
      <formula>NOT(ISERROR(SEARCH("Alto",M20)))</formula>
    </cfRule>
    <cfRule type="containsText" dxfId="1191" priority="512" operator="containsText" text="Extremo">
      <formula>NOT(ISERROR(SEARCH("Extremo",M20)))</formula>
    </cfRule>
    <cfRule type="colorScale" priority="513">
      <colorScale>
        <cfvo type="min"/>
        <cfvo type="max"/>
        <color rgb="FFFF7128"/>
        <color rgb="FFFFEF9C"/>
      </colorScale>
    </cfRule>
  </conditionalFormatting>
  <conditionalFormatting sqref="N20">
    <cfRule type="containsText" dxfId="1190" priority="503" operator="containsText" text="3- Moderado">
      <formula>NOT(ISERROR(SEARCH("3- Moderado",N20)))</formula>
    </cfRule>
    <cfRule type="containsText" dxfId="1189" priority="504" operator="containsText" text="6- Moderado">
      <formula>NOT(ISERROR(SEARCH("6- Moderado",N20)))</formula>
    </cfRule>
    <cfRule type="containsText" dxfId="1188" priority="505" operator="containsText" text="4- Moderado">
      <formula>NOT(ISERROR(SEARCH("4- Moderado",N20)))</formula>
    </cfRule>
    <cfRule type="containsText" dxfId="1187" priority="506" operator="containsText" text="3- Bajo">
      <formula>NOT(ISERROR(SEARCH("3- Bajo",N20)))</formula>
    </cfRule>
    <cfRule type="containsText" dxfId="1186" priority="507" operator="containsText" text="4- Bajo">
      <formula>NOT(ISERROR(SEARCH("4- Bajo",N20)))</formula>
    </cfRule>
    <cfRule type="containsText" dxfId="1185" priority="508" operator="containsText" text="1- Bajo">
      <formula>NOT(ISERROR(SEARCH("1- Bajo",N20)))</formula>
    </cfRule>
  </conditionalFormatting>
  <conditionalFormatting sqref="H20:H24">
    <cfRule type="containsText" dxfId="1184" priority="490" operator="containsText" text="Muy Alta">
      <formula>NOT(ISERROR(SEARCH("Muy Alta",H20)))</formula>
    </cfRule>
    <cfRule type="containsText" dxfId="1183" priority="491" operator="containsText" text="Alta">
      <formula>NOT(ISERROR(SEARCH("Alta",H20)))</formula>
    </cfRule>
    <cfRule type="containsText" dxfId="1182" priority="492" operator="containsText" text="Muy Alta">
      <formula>NOT(ISERROR(SEARCH("Muy Alta",H20)))</formula>
    </cfRule>
    <cfRule type="containsText" dxfId="1181" priority="497" operator="containsText" text="Muy Baja">
      <formula>NOT(ISERROR(SEARCH("Muy Baja",H20)))</formula>
    </cfRule>
    <cfRule type="containsText" dxfId="1180" priority="498" operator="containsText" text="Baja">
      <formula>NOT(ISERROR(SEARCH("Baja",H20)))</formula>
    </cfRule>
    <cfRule type="containsText" dxfId="1179" priority="499" operator="containsText" text="Media">
      <formula>NOT(ISERROR(SEARCH("Media",H20)))</formula>
    </cfRule>
    <cfRule type="containsText" dxfId="1178" priority="500" operator="containsText" text="Alta">
      <formula>NOT(ISERROR(SEARCH("Alta",H20)))</formula>
    </cfRule>
    <cfRule type="containsText" dxfId="1177" priority="502" operator="containsText" text="Muy Alta">
      <formula>NOT(ISERROR(SEARCH("Muy Alta",H20)))</formula>
    </cfRule>
  </conditionalFormatting>
  <conditionalFormatting sqref="I20:I24">
    <cfRule type="containsText" dxfId="1176" priority="493" operator="containsText" text="Catastrófico">
      <formula>NOT(ISERROR(SEARCH("Catastrófico",I20)))</formula>
    </cfRule>
    <cfRule type="containsText" dxfId="1175" priority="494" operator="containsText" text="Mayor">
      <formula>NOT(ISERROR(SEARCH("Mayor",I20)))</formula>
    </cfRule>
    <cfRule type="containsText" dxfId="1174" priority="495" operator="containsText" text="Menor">
      <formula>NOT(ISERROR(SEARCH("Menor",I20)))</formula>
    </cfRule>
    <cfRule type="containsText" dxfId="1173" priority="496" operator="containsText" text="Leve">
      <formula>NOT(ISERROR(SEARCH("Leve",I20)))</formula>
    </cfRule>
    <cfRule type="containsText" dxfId="1172" priority="501" operator="containsText" text="Moderado">
      <formula>NOT(ISERROR(SEARCH("Moderado",I20)))</formula>
    </cfRule>
  </conditionalFormatting>
  <conditionalFormatting sqref="K20:K24">
    <cfRule type="containsText" dxfId="1171" priority="488" operator="containsText" text="Media">
      <formula>NOT(ISERROR(SEARCH("Media",K20)))</formula>
    </cfRule>
  </conditionalFormatting>
  <conditionalFormatting sqref="L20:L24">
    <cfRule type="containsText" dxfId="1170" priority="487" operator="containsText" text="Moderado">
      <formula>NOT(ISERROR(SEARCH("Moderado",L20)))</formula>
    </cfRule>
  </conditionalFormatting>
  <conditionalFormatting sqref="J20:J24">
    <cfRule type="containsText" dxfId="1169" priority="486" operator="containsText" text="Moderado">
      <formula>NOT(ISERROR(SEARCH("Moderado",J20)))</formula>
    </cfRule>
  </conditionalFormatting>
  <conditionalFormatting sqref="J20:J24">
    <cfRule type="containsText" dxfId="1168" priority="484" operator="containsText" text="Bajo">
      <formula>NOT(ISERROR(SEARCH("Bajo",J20)))</formula>
    </cfRule>
    <cfRule type="containsText" dxfId="1167" priority="485" operator="containsText" text="Extremo">
      <formula>NOT(ISERROR(SEARCH("Extremo",J20)))</formula>
    </cfRule>
  </conditionalFormatting>
  <conditionalFormatting sqref="K20:K24">
    <cfRule type="containsText" dxfId="1166" priority="482" operator="containsText" text="Baja">
      <formula>NOT(ISERROR(SEARCH("Baja",K20)))</formula>
    </cfRule>
    <cfRule type="containsText" dxfId="1165" priority="483" operator="containsText" text="Muy Baja">
      <formula>NOT(ISERROR(SEARCH("Muy Baja",K20)))</formula>
    </cfRule>
  </conditionalFormatting>
  <conditionalFormatting sqref="K20:K24">
    <cfRule type="containsText" dxfId="1164" priority="480" operator="containsText" text="Muy Alta">
      <formula>NOT(ISERROR(SEARCH("Muy Alta",K20)))</formula>
    </cfRule>
    <cfRule type="containsText" dxfId="1163" priority="481" operator="containsText" text="Alta">
      <formula>NOT(ISERROR(SEARCH("Alta",K20)))</formula>
    </cfRule>
  </conditionalFormatting>
  <conditionalFormatting sqref="L20:L24">
    <cfRule type="containsText" dxfId="1162" priority="476" operator="containsText" text="Catastrófico">
      <formula>NOT(ISERROR(SEARCH("Catastrófico",L20)))</formula>
    </cfRule>
    <cfRule type="containsText" dxfId="1161" priority="477" operator="containsText" text="Mayor">
      <formula>NOT(ISERROR(SEARCH("Mayor",L20)))</formula>
    </cfRule>
    <cfRule type="containsText" dxfId="1160" priority="478" operator="containsText" text="Menor">
      <formula>NOT(ISERROR(SEARCH("Menor",L20)))</formula>
    </cfRule>
    <cfRule type="containsText" dxfId="1159" priority="479" operator="containsText" text="Leve">
      <formula>NOT(ISERROR(SEARCH("Leve",L20)))</formula>
    </cfRule>
  </conditionalFormatting>
  <conditionalFormatting sqref="K30:L30">
    <cfRule type="containsText" dxfId="1158" priority="470" operator="containsText" text="3- Moderado">
      <formula>NOT(ISERROR(SEARCH("3- Moderado",K30)))</formula>
    </cfRule>
    <cfRule type="containsText" dxfId="1157" priority="471" operator="containsText" text="6- Moderado">
      <formula>NOT(ISERROR(SEARCH("6- Moderado",K30)))</formula>
    </cfRule>
    <cfRule type="containsText" dxfId="1156" priority="472" operator="containsText" text="4- Moderado">
      <formula>NOT(ISERROR(SEARCH("4- Moderado",K30)))</formula>
    </cfRule>
    <cfRule type="containsText" dxfId="1155" priority="473" operator="containsText" text="3- Bajo">
      <formula>NOT(ISERROR(SEARCH("3- Bajo",K30)))</formula>
    </cfRule>
    <cfRule type="containsText" dxfId="1154" priority="474" operator="containsText" text="4- Bajo">
      <formula>NOT(ISERROR(SEARCH("4- Bajo",K30)))</formula>
    </cfRule>
    <cfRule type="containsText" dxfId="1153" priority="475" operator="containsText" text="1- Bajo">
      <formula>NOT(ISERROR(SEARCH("1- Bajo",K30)))</formula>
    </cfRule>
  </conditionalFormatting>
  <conditionalFormatting sqref="H30:I30">
    <cfRule type="containsText" dxfId="1152" priority="464" operator="containsText" text="3- Moderado">
      <formula>NOT(ISERROR(SEARCH("3- Moderado",H30)))</formula>
    </cfRule>
    <cfRule type="containsText" dxfId="1151" priority="465" operator="containsText" text="6- Moderado">
      <formula>NOT(ISERROR(SEARCH("6- Moderado",H30)))</formula>
    </cfRule>
    <cfRule type="containsText" dxfId="1150" priority="466" operator="containsText" text="4- Moderado">
      <formula>NOT(ISERROR(SEARCH("4- Moderado",H30)))</formula>
    </cfRule>
    <cfRule type="containsText" dxfId="1149" priority="467" operator="containsText" text="3- Bajo">
      <formula>NOT(ISERROR(SEARCH("3- Bajo",H30)))</formula>
    </cfRule>
    <cfRule type="containsText" dxfId="1148" priority="468" operator="containsText" text="4- Bajo">
      <formula>NOT(ISERROR(SEARCH("4- Bajo",H30)))</formula>
    </cfRule>
    <cfRule type="containsText" dxfId="1147" priority="469" operator="containsText" text="1- Bajo">
      <formula>NOT(ISERROR(SEARCH("1- Bajo",H30)))</formula>
    </cfRule>
  </conditionalFormatting>
  <conditionalFormatting sqref="A30 C30:E30">
    <cfRule type="containsText" dxfId="1146" priority="458" operator="containsText" text="3- Moderado">
      <formula>NOT(ISERROR(SEARCH("3- Moderado",A30)))</formula>
    </cfRule>
    <cfRule type="containsText" dxfId="1145" priority="459" operator="containsText" text="6- Moderado">
      <formula>NOT(ISERROR(SEARCH("6- Moderado",A30)))</formula>
    </cfRule>
    <cfRule type="containsText" dxfId="1144" priority="460" operator="containsText" text="4- Moderado">
      <formula>NOT(ISERROR(SEARCH("4- Moderado",A30)))</formula>
    </cfRule>
    <cfRule type="containsText" dxfId="1143" priority="461" operator="containsText" text="3- Bajo">
      <formula>NOT(ISERROR(SEARCH("3- Bajo",A30)))</formula>
    </cfRule>
    <cfRule type="containsText" dxfId="1142" priority="462" operator="containsText" text="4- Bajo">
      <formula>NOT(ISERROR(SEARCH("4- Bajo",A30)))</formula>
    </cfRule>
    <cfRule type="containsText" dxfId="1141" priority="463" operator="containsText" text="1- Bajo">
      <formula>NOT(ISERROR(SEARCH("1- Bajo",A30)))</formula>
    </cfRule>
  </conditionalFormatting>
  <conditionalFormatting sqref="F30:G30">
    <cfRule type="containsText" dxfId="1140" priority="452" operator="containsText" text="3- Moderado">
      <formula>NOT(ISERROR(SEARCH("3- Moderado",F30)))</formula>
    </cfRule>
    <cfRule type="containsText" dxfId="1139" priority="453" operator="containsText" text="6- Moderado">
      <formula>NOT(ISERROR(SEARCH("6- Moderado",F30)))</formula>
    </cfRule>
    <cfRule type="containsText" dxfId="1138" priority="454" operator="containsText" text="4- Moderado">
      <formula>NOT(ISERROR(SEARCH("4- Moderado",F30)))</formula>
    </cfRule>
    <cfRule type="containsText" dxfId="1137" priority="455" operator="containsText" text="3- Bajo">
      <formula>NOT(ISERROR(SEARCH("3- Bajo",F30)))</formula>
    </cfRule>
    <cfRule type="containsText" dxfId="1136" priority="456" operator="containsText" text="4- Bajo">
      <formula>NOT(ISERROR(SEARCH("4- Bajo",F30)))</formula>
    </cfRule>
    <cfRule type="containsText" dxfId="1135" priority="457" operator="containsText" text="1- Bajo">
      <formula>NOT(ISERROR(SEARCH("1- Bajo",F30)))</formula>
    </cfRule>
  </conditionalFormatting>
  <conditionalFormatting sqref="J30:J34">
    <cfRule type="containsText" dxfId="1134" priority="447" operator="containsText" text="Bajo">
      <formula>NOT(ISERROR(SEARCH("Bajo",J30)))</formula>
    </cfRule>
    <cfRule type="containsText" dxfId="1133" priority="448" operator="containsText" text="Moderado">
      <formula>NOT(ISERROR(SEARCH("Moderado",J30)))</formula>
    </cfRule>
    <cfRule type="containsText" dxfId="1132" priority="449" operator="containsText" text="Alto">
      <formula>NOT(ISERROR(SEARCH("Alto",J30)))</formula>
    </cfRule>
    <cfRule type="containsText" dxfId="1131" priority="450" operator="containsText" text="Extremo">
      <formula>NOT(ISERROR(SEARCH("Extremo",J30)))</formula>
    </cfRule>
    <cfRule type="colorScale" priority="451">
      <colorScale>
        <cfvo type="min"/>
        <cfvo type="max"/>
        <color rgb="FFFF7128"/>
        <color rgb="FFFFEF9C"/>
      </colorScale>
    </cfRule>
  </conditionalFormatting>
  <conditionalFormatting sqref="M30:M34">
    <cfRule type="containsText" dxfId="1130" priority="422" operator="containsText" text="Moderado">
      <formula>NOT(ISERROR(SEARCH("Moderado",M30)))</formula>
    </cfRule>
    <cfRule type="containsText" dxfId="1129" priority="442" operator="containsText" text="Bajo">
      <formula>NOT(ISERROR(SEARCH("Bajo",M30)))</formula>
    </cfRule>
    <cfRule type="containsText" dxfId="1128" priority="443" operator="containsText" text="Moderado">
      <formula>NOT(ISERROR(SEARCH("Moderado",M30)))</formula>
    </cfRule>
    <cfRule type="containsText" dxfId="1127" priority="444" operator="containsText" text="Alto">
      <formula>NOT(ISERROR(SEARCH("Alto",M30)))</formula>
    </cfRule>
    <cfRule type="containsText" dxfId="1126" priority="445" operator="containsText" text="Extremo">
      <formula>NOT(ISERROR(SEARCH("Extremo",M30)))</formula>
    </cfRule>
    <cfRule type="colorScale" priority="446">
      <colorScale>
        <cfvo type="min"/>
        <cfvo type="max"/>
        <color rgb="FFFF7128"/>
        <color rgb="FFFFEF9C"/>
      </colorScale>
    </cfRule>
  </conditionalFormatting>
  <conditionalFormatting sqref="N30">
    <cfRule type="containsText" dxfId="1125" priority="436" operator="containsText" text="3- Moderado">
      <formula>NOT(ISERROR(SEARCH("3- Moderado",N30)))</formula>
    </cfRule>
    <cfRule type="containsText" dxfId="1124" priority="437" operator="containsText" text="6- Moderado">
      <formula>NOT(ISERROR(SEARCH("6- Moderado",N30)))</formula>
    </cfRule>
    <cfRule type="containsText" dxfId="1123" priority="438" operator="containsText" text="4- Moderado">
      <formula>NOT(ISERROR(SEARCH("4- Moderado",N30)))</formula>
    </cfRule>
    <cfRule type="containsText" dxfId="1122" priority="439" operator="containsText" text="3- Bajo">
      <formula>NOT(ISERROR(SEARCH("3- Bajo",N30)))</formula>
    </cfRule>
    <cfRule type="containsText" dxfId="1121" priority="440" operator="containsText" text="4- Bajo">
      <formula>NOT(ISERROR(SEARCH("4- Bajo",N30)))</formula>
    </cfRule>
    <cfRule type="containsText" dxfId="1120" priority="441" operator="containsText" text="1- Bajo">
      <formula>NOT(ISERROR(SEARCH("1- Bajo",N30)))</formula>
    </cfRule>
  </conditionalFormatting>
  <conditionalFormatting sqref="H30:H34">
    <cfRule type="containsText" dxfId="1119" priority="423" operator="containsText" text="Muy Alta">
      <formula>NOT(ISERROR(SEARCH("Muy Alta",H30)))</formula>
    </cfRule>
    <cfRule type="containsText" dxfId="1118" priority="424" operator="containsText" text="Alta">
      <formula>NOT(ISERROR(SEARCH("Alta",H30)))</formula>
    </cfRule>
    <cfRule type="containsText" dxfId="1117" priority="425" operator="containsText" text="Muy Alta">
      <formula>NOT(ISERROR(SEARCH("Muy Alta",H30)))</formula>
    </cfRule>
    <cfRule type="containsText" dxfId="1116" priority="430" operator="containsText" text="Muy Baja">
      <formula>NOT(ISERROR(SEARCH("Muy Baja",H30)))</formula>
    </cfRule>
    <cfRule type="containsText" dxfId="1115" priority="431" operator="containsText" text="Baja">
      <formula>NOT(ISERROR(SEARCH("Baja",H30)))</formula>
    </cfRule>
    <cfRule type="containsText" dxfId="1114" priority="432" operator="containsText" text="Media">
      <formula>NOT(ISERROR(SEARCH("Media",H30)))</formula>
    </cfRule>
    <cfRule type="containsText" dxfId="1113" priority="433" operator="containsText" text="Alta">
      <formula>NOT(ISERROR(SEARCH("Alta",H30)))</formula>
    </cfRule>
    <cfRule type="containsText" dxfId="1112" priority="435" operator="containsText" text="Muy Alta">
      <formula>NOT(ISERROR(SEARCH("Muy Alta",H30)))</formula>
    </cfRule>
  </conditionalFormatting>
  <conditionalFormatting sqref="I30:I34">
    <cfRule type="containsText" dxfId="1111" priority="426" operator="containsText" text="Catastrófico">
      <formula>NOT(ISERROR(SEARCH("Catastrófico",I30)))</formula>
    </cfRule>
    <cfRule type="containsText" dxfId="1110" priority="427" operator="containsText" text="Mayor">
      <formula>NOT(ISERROR(SEARCH("Mayor",I30)))</formula>
    </cfRule>
    <cfRule type="containsText" dxfId="1109" priority="428" operator="containsText" text="Menor">
      <formula>NOT(ISERROR(SEARCH("Menor",I30)))</formula>
    </cfRule>
    <cfRule type="containsText" dxfId="1108" priority="429" operator="containsText" text="Leve">
      <formula>NOT(ISERROR(SEARCH("Leve",I30)))</formula>
    </cfRule>
    <cfRule type="containsText" dxfId="1107" priority="434" operator="containsText" text="Moderado">
      <formula>NOT(ISERROR(SEARCH("Moderado",I30)))</formula>
    </cfRule>
  </conditionalFormatting>
  <conditionalFormatting sqref="K30:K34">
    <cfRule type="containsText" dxfId="1106" priority="421" operator="containsText" text="Media">
      <formula>NOT(ISERROR(SEARCH("Media",K30)))</formula>
    </cfRule>
  </conditionalFormatting>
  <conditionalFormatting sqref="L30:L34">
    <cfRule type="containsText" dxfId="1105" priority="420" operator="containsText" text="Moderado">
      <formula>NOT(ISERROR(SEARCH("Moderado",L30)))</formula>
    </cfRule>
  </conditionalFormatting>
  <conditionalFormatting sqref="J30:J34">
    <cfRule type="containsText" dxfId="1104" priority="419" operator="containsText" text="Moderado">
      <formula>NOT(ISERROR(SEARCH("Moderado",J30)))</formula>
    </cfRule>
  </conditionalFormatting>
  <conditionalFormatting sqref="J30:J34">
    <cfRule type="containsText" dxfId="1103" priority="417" operator="containsText" text="Bajo">
      <formula>NOT(ISERROR(SEARCH("Bajo",J30)))</formula>
    </cfRule>
    <cfRule type="containsText" dxfId="1102" priority="418" operator="containsText" text="Extremo">
      <formula>NOT(ISERROR(SEARCH("Extremo",J30)))</formula>
    </cfRule>
  </conditionalFormatting>
  <conditionalFormatting sqref="K30:K34">
    <cfRule type="containsText" dxfId="1101" priority="415" operator="containsText" text="Baja">
      <formula>NOT(ISERROR(SEARCH("Baja",K30)))</formula>
    </cfRule>
    <cfRule type="containsText" dxfId="1100" priority="416" operator="containsText" text="Muy Baja">
      <formula>NOT(ISERROR(SEARCH("Muy Baja",K30)))</formula>
    </cfRule>
  </conditionalFormatting>
  <conditionalFormatting sqref="K30:K34">
    <cfRule type="containsText" dxfId="1099" priority="413" operator="containsText" text="Muy Alta">
      <formula>NOT(ISERROR(SEARCH("Muy Alta",K30)))</formula>
    </cfRule>
    <cfRule type="containsText" dxfId="1098" priority="414" operator="containsText" text="Alta">
      <formula>NOT(ISERROR(SEARCH("Alta",K30)))</formula>
    </cfRule>
  </conditionalFormatting>
  <conditionalFormatting sqref="L30:L34">
    <cfRule type="containsText" dxfId="1097" priority="409" operator="containsText" text="Catastrófico">
      <formula>NOT(ISERROR(SEARCH("Catastrófico",L30)))</formula>
    </cfRule>
    <cfRule type="containsText" dxfId="1096" priority="410" operator="containsText" text="Mayor">
      <formula>NOT(ISERROR(SEARCH("Mayor",L30)))</formula>
    </cfRule>
    <cfRule type="containsText" dxfId="1095" priority="411" operator="containsText" text="Menor">
      <formula>NOT(ISERROR(SEARCH("Menor",L30)))</formula>
    </cfRule>
    <cfRule type="containsText" dxfId="1094" priority="412" operator="containsText" text="Leve">
      <formula>NOT(ISERROR(SEARCH("Leve",L30)))</formula>
    </cfRule>
  </conditionalFormatting>
  <conditionalFormatting sqref="K35:L35">
    <cfRule type="containsText" dxfId="1093" priority="403" operator="containsText" text="3- Moderado">
      <formula>NOT(ISERROR(SEARCH("3- Moderado",K35)))</formula>
    </cfRule>
    <cfRule type="containsText" dxfId="1092" priority="404" operator="containsText" text="6- Moderado">
      <formula>NOT(ISERROR(SEARCH("6- Moderado",K35)))</formula>
    </cfRule>
    <cfRule type="containsText" dxfId="1091" priority="405" operator="containsText" text="4- Moderado">
      <formula>NOT(ISERROR(SEARCH("4- Moderado",K35)))</formula>
    </cfRule>
    <cfRule type="containsText" dxfId="1090" priority="406" operator="containsText" text="3- Bajo">
      <formula>NOT(ISERROR(SEARCH("3- Bajo",K35)))</formula>
    </cfRule>
    <cfRule type="containsText" dxfId="1089" priority="407" operator="containsText" text="4- Bajo">
      <formula>NOT(ISERROR(SEARCH("4- Bajo",K35)))</formula>
    </cfRule>
    <cfRule type="containsText" dxfId="1088" priority="408" operator="containsText" text="1- Bajo">
      <formula>NOT(ISERROR(SEARCH("1- Bajo",K35)))</formula>
    </cfRule>
  </conditionalFormatting>
  <conditionalFormatting sqref="H35:I35">
    <cfRule type="containsText" dxfId="1087" priority="397" operator="containsText" text="3- Moderado">
      <formula>NOT(ISERROR(SEARCH("3- Moderado",H35)))</formula>
    </cfRule>
    <cfRule type="containsText" dxfId="1086" priority="398" operator="containsText" text="6- Moderado">
      <formula>NOT(ISERROR(SEARCH("6- Moderado",H35)))</formula>
    </cfRule>
    <cfRule type="containsText" dxfId="1085" priority="399" operator="containsText" text="4- Moderado">
      <formula>NOT(ISERROR(SEARCH("4- Moderado",H35)))</formula>
    </cfRule>
    <cfRule type="containsText" dxfId="1084" priority="400" operator="containsText" text="3- Bajo">
      <formula>NOT(ISERROR(SEARCH("3- Bajo",H35)))</formula>
    </cfRule>
    <cfRule type="containsText" dxfId="1083" priority="401" operator="containsText" text="4- Bajo">
      <formula>NOT(ISERROR(SEARCH("4- Bajo",H35)))</formula>
    </cfRule>
    <cfRule type="containsText" dxfId="1082" priority="402" operator="containsText" text="1- Bajo">
      <formula>NOT(ISERROR(SEARCH("1- Bajo",H35)))</formula>
    </cfRule>
  </conditionalFormatting>
  <conditionalFormatting sqref="A35 C35:E35">
    <cfRule type="containsText" dxfId="1081" priority="391" operator="containsText" text="3- Moderado">
      <formula>NOT(ISERROR(SEARCH("3- Moderado",A35)))</formula>
    </cfRule>
    <cfRule type="containsText" dxfId="1080" priority="392" operator="containsText" text="6- Moderado">
      <formula>NOT(ISERROR(SEARCH("6- Moderado",A35)))</formula>
    </cfRule>
    <cfRule type="containsText" dxfId="1079" priority="393" operator="containsText" text="4- Moderado">
      <formula>NOT(ISERROR(SEARCH("4- Moderado",A35)))</formula>
    </cfRule>
    <cfRule type="containsText" dxfId="1078" priority="394" operator="containsText" text="3- Bajo">
      <formula>NOT(ISERROR(SEARCH("3- Bajo",A35)))</formula>
    </cfRule>
    <cfRule type="containsText" dxfId="1077" priority="395" operator="containsText" text="4- Bajo">
      <formula>NOT(ISERROR(SEARCH("4- Bajo",A35)))</formula>
    </cfRule>
    <cfRule type="containsText" dxfId="1076" priority="396" operator="containsText" text="1- Bajo">
      <formula>NOT(ISERROR(SEARCH("1- Bajo",A35)))</formula>
    </cfRule>
  </conditionalFormatting>
  <conditionalFormatting sqref="F35:G35">
    <cfRule type="containsText" dxfId="1075" priority="385" operator="containsText" text="3- Moderado">
      <formula>NOT(ISERROR(SEARCH("3- Moderado",F35)))</formula>
    </cfRule>
    <cfRule type="containsText" dxfId="1074" priority="386" operator="containsText" text="6- Moderado">
      <formula>NOT(ISERROR(SEARCH("6- Moderado",F35)))</formula>
    </cfRule>
    <cfRule type="containsText" dxfId="1073" priority="387" operator="containsText" text="4- Moderado">
      <formula>NOT(ISERROR(SEARCH("4- Moderado",F35)))</formula>
    </cfRule>
    <cfRule type="containsText" dxfId="1072" priority="388" operator="containsText" text="3- Bajo">
      <formula>NOT(ISERROR(SEARCH("3- Bajo",F35)))</formula>
    </cfRule>
    <cfRule type="containsText" dxfId="1071" priority="389" operator="containsText" text="4- Bajo">
      <formula>NOT(ISERROR(SEARCH("4- Bajo",F35)))</formula>
    </cfRule>
    <cfRule type="containsText" dxfId="1070" priority="390" operator="containsText" text="1- Bajo">
      <formula>NOT(ISERROR(SEARCH("1- Bajo",F35)))</formula>
    </cfRule>
  </conditionalFormatting>
  <conditionalFormatting sqref="J35:J39">
    <cfRule type="containsText" dxfId="1069" priority="380" operator="containsText" text="Bajo">
      <formula>NOT(ISERROR(SEARCH("Bajo",J35)))</formula>
    </cfRule>
    <cfRule type="containsText" dxfId="1068" priority="381" operator="containsText" text="Moderado">
      <formula>NOT(ISERROR(SEARCH("Moderado",J35)))</formula>
    </cfRule>
    <cfRule type="containsText" dxfId="1067" priority="382" operator="containsText" text="Alto">
      <formula>NOT(ISERROR(SEARCH("Alto",J35)))</formula>
    </cfRule>
    <cfRule type="containsText" dxfId="1066" priority="383" operator="containsText" text="Extremo">
      <formula>NOT(ISERROR(SEARCH("Extremo",J35)))</formula>
    </cfRule>
    <cfRule type="colorScale" priority="384">
      <colorScale>
        <cfvo type="min"/>
        <cfvo type="max"/>
        <color rgb="FFFF7128"/>
        <color rgb="FFFFEF9C"/>
      </colorScale>
    </cfRule>
  </conditionalFormatting>
  <conditionalFormatting sqref="M35:M39">
    <cfRule type="containsText" dxfId="1065" priority="355" operator="containsText" text="Moderado">
      <formula>NOT(ISERROR(SEARCH("Moderado",M35)))</formula>
    </cfRule>
    <cfRule type="containsText" dxfId="1064" priority="375" operator="containsText" text="Bajo">
      <formula>NOT(ISERROR(SEARCH("Bajo",M35)))</formula>
    </cfRule>
    <cfRule type="containsText" dxfId="1063" priority="376" operator="containsText" text="Moderado">
      <formula>NOT(ISERROR(SEARCH("Moderado",M35)))</formula>
    </cfRule>
    <cfRule type="containsText" dxfId="1062" priority="377" operator="containsText" text="Alto">
      <formula>NOT(ISERROR(SEARCH("Alto",M35)))</formula>
    </cfRule>
    <cfRule type="containsText" dxfId="1061" priority="378" operator="containsText" text="Extremo">
      <formula>NOT(ISERROR(SEARCH("Extremo",M35)))</formula>
    </cfRule>
    <cfRule type="colorScale" priority="379">
      <colorScale>
        <cfvo type="min"/>
        <cfvo type="max"/>
        <color rgb="FFFF7128"/>
        <color rgb="FFFFEF9C"/>
      </colorScale>
    </cfRule>
  </conditionalFormatting>
  <conditionalFormatting sqref="N35">
    <cfRule type="containsText" dxfId="1060" priority="369" operator="containsText" text="3- Moderado">
      <formula>NOT(ISERROR(SEARCH("3- Moderado",N35)))</formula>
    </cfRule>
    <cfRule type="containsText" dxfId="1059" priority="370" operator="containsText" text="6- Moderado">
      <formula>NOT(ISERROR(SEARCH("6- Moderado",N35)))</formula>
    </cfRule>
    <cfRule type="containsText" dxfId="1058" priority="371" operator="containsText" text="4- Moderado">
      <formula>NOT(ISERROR(SEARCH("4- Moderado",N35)))</formula>
    </cfRule>
    <cfRule type="containsText" dxfId="1057" priority="372" operator="containsText" text="3- Bajo">
      <formula>NOT(ISERROR(SEARCH("3- Bajo",N35)))</formula>
    </cfRule>
    <cfRule type="containsText" dxfId="1056" priority="373" operator="containsText" text="4- Bajo">
      <formula>NOT(ISERROR(SEARCH("4- Bajo",N35)))</formula>
    </cfRule>
    <cfRule type="containsText" dxfId="1055" priority="374" operator="containsText" text="1- Bajo">
      <formula>NOT(ISERROR(SEARCH("1- Bajo",N35)))</formula>
    </cfRule>
  </conditionalFormatting>
  <conditionalFormatting sqref="H35:H39">
    <cfRule type="containsText" dxfId="1054" priority="356" operator="containsText" text="Muy Alta">
      <formula>NOT(ISERROR(SEARCH("Muy Alta",H35)))</formula>
    </cfRule>
    <cfRule type="containsText" dxfId="1053" priority="357" operator="containsText" text="Alta">
      <formula>NOT(ISERROR(SEARCH("Alta",H35)))</formula>
    </cfRule>
    <cfRule type="containsText" dxfId="1052" priority="358" operator="containsText" text="Muy Alta">
      <formula>NOT(ISERROR(SEARCH("Muy Alta",H35)))</formula>
    </cfRule>
    <cfRule type="containsText" dxfId="1051" priority="363" operator="containsText" text="Muy Baja">
      <formula>NOT(ISERROR(SEARCH("Muy Baja",H35)))</formula>
    </cfRule>
    <cfRule type="containsText" dxfId="1050" priority="364" operator="containsText" text="Baja">
      <formula>NOT(ISERROR(SEARCH("Baja",H35)))</formula>
    </cfRule>
    <cfRule type="containsText" dxfId="1049" priority="365" operator="containsText" text="Media">
      <formula>NOT(ISERROR(SEARCH("Media",H35)))</formula>
    </cfRule>
    <cfRule type="containsText" dxfId="1048" priority="366" operator="containsText" text="Alta">
      <formula>NOT(ISERROR(SEARCH("Alta",H35)))</formula>
    </cfRule>
    <cfRule type="containsText" dxfId="1047" priority="368" operator="containsText" text="Muy Alta">
      <formula>NOT(ISERROR(SEARCH("Muy Alta",H35)))</formula>
    </cfRule>
  </conditionalFormatting>
  <conditionalFormatting sqref="I35:I39">
    <cfRule type="containsText" dxfId="1046" priority="359" operator="containsText" text="Catastrófico">
      <formula>NOT(ISERROR(SEARCH("Catastrófico",I35)))</formula>
    </cfRule>
    <cfRule type="containsText" dxfId="1045" priority="360" operator="containsText" text="Mayor">
      <formula>NOT(ISERROR(SEARCH("Mayor",I35)))</formula>
    </cfRule>
    <cfRule type="containsText" dxfId="1044" priority="361" operator="containsText" text="Menor">
      <formula>NOT(ISERROR(SEARCH("Menor",I35)))</formula>
    </cfRule>
    <cfRule type="containsText" dxfId="1043" priority="362" operator="containsText" text="Leve">
      <formula>NOT(ISERROR(SEARCH("Leve",I35)))</formula>
    </cfRule>
    <cfRule type="containsText" dxfId="1042" priority="367" operator="containsText" text="Moderado">
      <formula>NOT(ISERROR(SEARCH("Moderado",I35)))</formula>
    </cfRule>
  </conditionalFormatting>
  <conditionalFormatting sqref="K35:K39">
    <cfRule type="containsText" dxfId="1041" priority="354" operator="containsText" text="Media">
      <formula>NOT(ISERROR(SEARCH("Media",K35)))</formula>
    </cfRule>
  </conditionalFormatting>
  <conditionalFormatting sqref="L35:L39">
    <cfRule type="containsText" dxfId="1040" priority="353" operator="containsText" text="Moderado">
      <formula>NOT(ISERROR(SEARCH("Moderado",L35)))</formula>
    </cfRule>
  </conditionalFormatting>
  <conditionalFormatting sqref="J35:J39">
    <cfRule type="containsText" dxfId="1039" priority="352" operator="containsText" text="Moderado">
      <formula>NOT(ISERROR(SEARCH("Moderado",J35)))</formula>
    </cfRule>
  </conditionalFormatting>
  <conditionalFormatting sqref="J35:J39">
    <cfRule type="containsText" dxfId="1038" priority="350" operator="containsText" text="Bajo">
      <formula>NOT(ISERROR(SEARCH("Bajo",J35)))</formula>
    </cfRule>
    <cfRule type="containsText" dxfId="1037" priority="351" operator="containsText" text="Extremo">
      <formula>NOT(ISERROR(SEARCH("Extremo",J35)))</formula>
    </cfRule>
  </conditionalFormatting>
  <conditionalFormatting sqref="K35:K39">
    <cfRule type="containsText" dxfId="1036" priority="348" operator="containsText" text="Baja">
      <formula>NOT(ISERROR(SEARCH("Baja",K35)))</formula>
    </cfRule>
    <cfRule type="containsText" dxfId="1035" priority="349" operator="containsText" text="Muy Baja">
      <formula>NOT(ISERROR(SEARCH("Muy Baja",K35)))</formula>
    </cfRule>
  </conditionalFormatting>
  <conditionalFormatting sqref="K35:K39">
    <cfRule type="containsText" dxfId="1034" priority="346" operator="containsText" text="Muy Alta">
      <formula>NOT(ISERROR(SEARCH("Muy Alta",K35)))</formula>
    </cfRule>
    <cfRule type="containsText" dxfId="1033" priority="347" operator="containsText" text="Alta">
      <formula>NOT(ISERROR(SEARCH("Alta",K35)))</formula>
    </cfRule>
  </conditionalFormatting>
  <conditionalFormatting sqref="L35:L39">
    <cfRule type="containsText" dxfId="1032" priority="342" operator="containsText" text="Catastrófico">
      <formula>NOT(ISERROR(SEARCH("Catastrófico",L35)))</formula>
    </cfRule>
    <cfRule type="containsText" dxfId="1031" priority="343" operator="containsText" text="Mayor">
      <formula>NOT(ISERROR(SEARCH("Mayor",L35)))</formula>
    </cfRule>
    <cfRule type="containsText" dxfId="1030" priority="344" operator="containsText" text="Menor">
      <formula>NOT(ISERROR(SEARCH("Menor",L35)))</formula>
    </cfRule>
    <cfRule type="containsText" dxfId="1029" priority="345" operator="containsText" text="Leve">
      <formula>NOT(ISERROR(SEARCH("Leve",L35)))</formula>
    </cfRule>
  </conditionalFormatting>
  <conditionalFormatting sqref="K40:L40">
    <cfRule type="containsText" dxfId="1028" priority="336" operator="containsText" text="3- Moderado">
      <formula>NOT(ISERROR(SEARCH("3- Moderado",K40)))</formula>
    </cfRule>
    <cfRule type="containsText" dxfId="1027" priority="337" operator="containsText" text="6- Moderado">
      <formula>NOT(ISERROR(SEARCH("6- Moderado",K40)))</formula>
    </cfRule>
    <cfRule type="containsText" dxfId="1026" priority="338" operator="containsText" text="4- Moderado">
      <formula>NOT(ISERROR(SEARCH("4- Moderado",K40)))</formula>
    </cfRule>
    <cfRule type="containsText" dxfId="1025" priority="339" operator="containsText" text="3- Bajo">
      <formula>NOT(ISERROR(SEARCH("3- Bajo",K40)))</formula>
    </cfRule>
    <cfRule type="containsText" dxfId="1024" priority="340" operator="containsText" text="4- Bajo">
      <formula>NOT(ISERROR(SEARCH("4- Bajo",K40)))</formula>
    </cfRule>
    <cfRule type="containsText" dxfId="1023" priority="341" operator="containsText" text="1- Bajo">
      <formula>NOT(ISERROR(SEARCH("1- Bajo",K40)))</formula>
    </cfRule>
  </conditionalFormatting>
  <conditionalFormatting sqref="H40:I40">
    <cfRule type="containsText" dxfId="1022" priority="330" operator="containsText" text="3- Moderado">
      <formula>NOT(ISERROR(SEARCH("3- Moderado",H40)))</formula>
    </cfRule>
    <cfRule type="containsText" dxfId="1021" priority="331" operator="containsText" text="6- Moderado">
      <formula>NOT(ISERROR(SEARCH("6- Moderado",H40)))</formula>
    </cfRule>
    <cfRule type="containsText" dxfId="1020" priority="332" operator="containsText" text="4- Moderado">
      <formula>NOT(ISERROR(SEARCH("4- Moderado",H40)))</formula>
    </cfRule>
    <cfRule type="containsText" dxfId="1019" priority="333" operator="containsText" text="3- Bajo">
      <formula>NOT(ISERROR(SEARCH("3- Bajo",H40)))</formula>
    </cfRule>
    <cfRule type="containsText" dxfId="1018" priority="334" operator="containsText" text="4- Bajo">
      <formula>NOT(ISERROR(SEARCH("4- Bajo",H40)))</formula>
    </cfRule>
    <cfRule type="containsText" dxfId="1017" priority="335" operator="containsText" text="1- Bajo">
      <formula>NOT(ISERROR(SEARCH("1- Bajo",H40)))</formula>
    </cfRule>
  </conditionalFormatting>
  <conditionalFormatting sqref="A40 C40:E40">
    <cfRule type="containsText" dxfId="1016" priority="324" operator="containsText" text="3- Moderado">
      <formula>NOT(ISERROR(SEARCH("3- Moderado",A40)))</formula>
    </cfRule>
    <cfRule type="containsText" dxfId="1015" priority="325" operator="containsText" text="6- Moderado">
      <formula>NOT(ISERROR(SEARCH("6- Moderado",A40)))</formula>
    </cfRule>
    <cfRule type="containsText" dxfId="1014" priority="326" operator="containsText" text="4- Moderado">
      <formula>NOT(ISERROR(SEARCH("4- Moderado",A40)))</formula>
    </cfRule>
    <cfRule type="containsText" dxfId="1013" priority="327" operator="containsText" text="3- Bajo">
      <formula>NOT(ISERROR(SEARCH("3- Bajo",A40)))</formula>
    </cfRule>
    <cfRule type="containsText" dxfId="1012" priority="328" operator="containsText" text="4- Bajo">
      <formula>NOT(ISERROR(SEARCH("4- Bajo",A40)))</formula>
    </cfRule>
    <cfRule type="containsText" dxfId="1011" priority="329" operator="containsText" text="1- Bajo">
      <formula>NOT(ISERROR(SEARCH("1- Bajo",A40)))</formula>
    </cfRule>
  </conditionalFormatting>
  <conditionalFormatting sqref="F40:G40">
    <cfRule type="containsText" dxfId="1010" priority="318" operator="containsText" text="3- Moderado">
      <formula>NOT(ISERROR(SEARCH("3- Moderado",F40)))</formula>
    </cfRule>
    <cfRule type="containsText" dxfId="1009" priority="319" operator="containsText" text="6- Moderado">
      <formula>NOT(ISERROR(SEARCH("6- Moderado",F40)))</formula>
    </cfRule>
    <cfRule type="containsText" dxfId="1008" priority="320" operator="containsText" text="4- Moderado">
      <formula>NOT(ISERROR(SEARCH("4- Moderado",F40)))</formula>
    </cfRule>
    <cfRule type="containsText" dxfId="1007" priority="321" operator="containsText" text="3- Bajo">
      <formula>NOT(ISERROR(SEARCH("3- Bajo",F40)))</formula>
    </cfRule>
    <cfRule type="containsText" dxfId="1006" priority="322" operator="containsText" text="4- Bajo">
      <formula>NOT(ISERROR(SEARCH("4- Bajo",F40)))</formula>
    </cfRule>
    <cfRule type="containsText" dxfId="1005" priority="323" operator="containsText" text="1- Bajo">
      <formula>NOT(ISERROR(SEARCH("1- Bajo",F40)))</formula>
    </cfRule>
  </conditionalFormatting>
  <conditionalFormatting sqref="J40:J44">
    <cfRule type="containsText" dxfId="1004" priority="313" operator="containsText" text="Bajo">
      <formula>NOT(ISERROR(SEARCH("Bajo",J40)))</formula>
    </cfRule>
    <cfRule type="containsText" dxfId="1003" priority="314" operator="containsText" text="Moderado">
      <formula>NOT(ISERROR(SEARCH("Moderado",J40)))</formula>
    </cfRule>
    <cfRule type="containsText" dxfId="1002" priority="315" operator="containsText" text="Alto">
      <formula>NOT(ISERROR(SEARCH("Alto",J40)))</formula>
    </cfRule>
    <cfRule type="containsText" dxfId="1001" priority="316" operator="containsText" text="Extremo">
      <formula>NOT(ISERROR(SEARCH("Extremo",J40)))</formula>
    </cfRule>
    <cfRule type="colorScale" priority="317">
      <colorScale>
        <cfvo type="min"/>
        <cfvo type="max"/>
        <color rgb="FFFF7128"/>
        <color rgb="FFFFEF9C"/>
      </colorScale>
    </cfRule>
  </conditionalFormatting>
  <conditionalFormatting sqref="M40:M44">
    <cfRule type="containsText" dxfId="1000" priority="288" operator="containsText" text="Moderado">
      <formula>NOT(ISERROR(SEARCH("Moderado",M40)))</formula>
    </cfRule>
    <cfRule type="containsText" dxfId="999" priority="308" operator="containsText" text="Bajo">
      <formula>NOT(ISERROR(SEARCH("Bajo",M40)))</formula>
    </cfRule>
    <cfRule type="containsText" dxfId="998" priority="309" operator="containsText" text="Moderado">
      <formula>NOT(ISERROR(SEARCH("Moderado",M40)))</formula>
    </cfRule>
    <cfRule type="containsText" dxfId="997" priority="310" operator="containsText" text="Alto">
      <formula>NOT(ISERROR(SEARCH("Alto",M40)))</formula>
    </cfRule>
    <cfRule type="containsText" dxfId="996" priority="311" operator="containsText" text="Extremo">
      <formula>NOT(ISERROR(SEARCH("Extremo",M40)))</formula>
    </cfRule>
    <cfRule type="colorScale" priority="312">
      <colorScale>
        <cfvo type="min"/>
        <cfvo type="max"/>
        <color rgb="FFFF7128"/>
        <color rgb="FFFFEF9C"/>
      </colorScale>
    </cfRule>
  </conditionalFormatting>
  <conditionalFormatting sqref="N40">
    <cfRule type="containsText" dxfId="995" priority="302" operator="containsText" text="3- Moderado">
      <formula>NOT(ISERROR(SEARCH("3- Moderado",N40)))</formula>
    </cfRule>
    <cfRule type="containsText" dxfId="994" priority="303" operator="containsText" text="6- Moderado">
      <formula>NOT(ISERROR(SEARCH("6- Moderado",N40)))</formula>
    </cfRule>
    <cfRule type="containsText" dxfId="993" priority="304" operator="containsText" text="4- Moderado">
      <formula>NOT(ISERROR(SEARCH("4- Moderado",N40)))</formula>
    </cfRule>
    <cfRule type="containsText" dxfId="992" priority="305" operator="containsText" text="3- Bajo">
      <formula>NOT(ISERROR(SEARCH("3- Bajo",N40)))</formula>
    </cfRule>
    <cfRule type="containsText" dxfId="991" priority="306" operator="containsText" text="4- Bajo">
      <formula>NOT(ISERROR(SEARCH("4- Bajo",N40)))</formula>
    </cfRule>
    <cfRule type="containsText" dxfId="990" priority="307" operator="containsText" text="1- Bajo">
      <formula>NOT(ISERROR(SEARCH("1- Bajo",N40)))</formula>
    </cfRule>
  </conditionalFormatting>
  <conditionalFormatting sqref="H40:H44">
    <cfRule type="containsText" dxfId="989" priority="289" operator="containsText" text="Muy Alta">
      <formula>NOT(ISERROR(SEARCH("Muy Alta",H40)))</formula>
    </cfRule>
    <cfRule type="containsText" dxfId="988" priority="290" operator="containsText" text="Alta">
      <formula>NOT(ISERROR(SEARCH("Alta",H40)))</formula>
    </cfRule>
    <cfRule type="containsText" dxfId="987" priority="291" operator="containsText" text="Muy Alta">
      <formula>NOT(ISERROR(SEARCH("Muy Alta",H40)))</formula>
    </cfRule>
    <cfRule type="containsText" dxfId="986" priority="296" operator="containsText" text="Muy Baja">
      <formula>NOT(ISERROR(SEARCH("Muy Baja",H40)))</formula>
    </cfRule>
    <cfRule type="containsText" dxfId="985" priority="297" operator="containsText" text="Baja">
      <formula>NOT(ISERROR(SEARCH("Baja",H40)))</formula>
    </cfRule>
    <cfRule type="containsText" dxfId="984" priority="298" operator="containsText" text="Media">
      <formula>NOT(ISERROR(SEARCH("Media",H40)))</formula>
    </cfRule>
    <cfRule type="containsText" dxfId="983" priority="299" operator="containsText" text="Alta">
      <formula>NOT(ISERROR(SEARCH("Alta",H40)))</formula>
    </cfRule>
    <cfRule type="containsText" dxfId="982" priority="301" operator="containsText" text="Muy Alta">
      <formula>NOT(ISERROR(SEARCH("Muy Alta",H40)))</formula>
    </cfRule>
  </conditionalFormatting>
  <conditionalFormatting sqref="I40:I44">
    <cfRule type="containsText" dxfId="981" priority="292" operator="containsText" text="Catastrófico">
      <formula>NOT(ISERROR(SEARCH("Catastrófico",I40)))</formula>
    </cfRule>
    <cfRule type="containsText" dxfId="980" priority="293" operator="containsText" text="Mayor">
      <formula>NOT(ISERROR(SEARCH("Mayor",I40)))</formula>
    </cfRule>
    <cfRule type="containsText" dxfId="979" priority="294" operator="containsText" text="Menor">
      <formula>NOT(ISERROR(SEARCH("Menor",I40)))</formula>
    </cfRule>
    <cfRule type="containsText" dxfId="978" priority="295" operator="containsText" text="Leve">
      <formula>NOT(ISERROR(SEARCH("Leve",I40)))</formula>
    </cfRule>
    <cfRule type="containsText" dxfId="977" priority="300" operator="containsText" text="Moderado">
      <formula>NOT(ISERROR(SEARCH("Moderado",I40)))</formula>
    </cfRule>
  </conditionalFormatting>
  <conditionalFormatting sqref="K40:K44">
    <cfRule type="containsText" dxfId="976" priority="287" operator="containsText" text="Media">
      <formula>NOT(ISERROR(SEARCH("Media",K40)))</formula>
    </cfRule>
  </conditionalFormatting>
  <conditionalFormatting sqref="L40:L44">
    <cfRule type="containsText" dxfId="975" priority="286" operator="containsText" text="Moderado">
      <formula>NOT(ISERROR(SEARCH("Moderado",L40)))</formula>
    </cfRule>
  </conditionalFormatting>
  <conditionalFormatting sqref="J40:J44">
    <cfRule type="containsText" dxfId="974" priority="285" operator="containsText" text="Moderado">
      <formula>NOT(ISERROR(SEARCH("Moderado",J40)))</formula>
    </cfRule>
  </conditionalFormatting>
  <conditionalFormatting sqref="J40:J44">
    <cfRule type="containsText" dxfId="973" priority="283" operator="containsText" text="Bajo">
      <formula>NOT(ISERROR(SEARCH("Bajo",J40)))</formula>
    </cfRule>
    <cfRule type="containsText" dxfId="972" priority="284" operator="containsText" text="Extremo">
      <formula>NOT(ISERROR(SEARCH("Extremo",J40)))</formula>
    </cfRule>
  </conditionalFormatting>
  <conditionalFormatting sqref="K40:K44">
    <cfRule type="containsText" dxfId="971" priority="281" operator="containsText" text="Baja">
      <formula>NOT(ISERROR(SEARCH("Baja",K40)))</formula>
    </cfRule>
    <cfRule type="containsText" dxfId="970" priority="282" operator="containsText" text="Muy Baja">
      <formula>NOT(ISERROR(SEARCH("Muy Baja",K40)))</formula>
    </cfRule>
  </conditionalFormatting>
  <conditionalFormatting sqref="K40:K44">
    <cfRule type="containsText" dxfId="969" priority="279" operator="containsText" text="Muy Alta">
      <formula>NOT(ISERROR(SEARCH("Muy Alta",K40)))</formula>
    </cfRule>
    <cfRule type="containsText" dxfId="968" priority="280" operator="containsText" text="Alta">
      <formula>NOT(ISERROR(SEARCH("Alta",K40)))</formula>
    </cfRule>
  </conditionalFormatting>
  <conditionalFormatting sqref="L40:L44">
    <cfRule type="containsText" dxfId="967" priority="275" operator="containsText" text="Catastrófico">
      <formula>NOT(ISERROR(SEARCH("Catastrófico",L40)))</formula>
    </cfRule>
    <cfRule type="containsText" dxfId="966" priority="276" operator="containsText" text="Mayor">
      <formula>NOT(ISERROR(SEARCH("Mayor",L40)))</formula>
    </cfRule>
    <cfRule type="containsText" dxfId="965" priority="277" operator="containsText" text="Menor">
      <formula>NOT(ISERROR(SEARCH("Menor",L40)))</formula>
    </cfRule>
    <cfRule type="containsText" dxfId="964" priority="278" operator="containsText" text="Leve">
      <formula>NOT(ISERROR(SEARCH("Leve",L40)))</formula>
    </cfRule>
  </conditionalFormatting>
  <conditionalFormatting sqref="K45:L45">
    <cfRule type="containsText" dxfId="963" priority="269" operator="containsText" text="3- Moderado">
      <formula>NOT(ISERROR(SEARCH("3- Moderado",K45)))</formula>
    </cfRule>
    <cfRule type="containsText" dxfId="962" priority="270" operator="containsText" text="6- Moderado">
      <formula>NOT(ISERROR(SEARCH("6- Moderado",K45)))</formula>
    </cfRule>
    <cfRule type="containsText" dxfId="961" priority="271" operator="containsText" text="4- Moderado">
      <formula>NOT(ISERROR(SEARCH("4- Moderado",K45)))</formula>
    </cfRule>
    <cfRule type="containsText" dxfId="960" priority="272" operator="containsText" text="3- Bajo">
      <formula>NOT(ISERROR(SEARCH("3- Bajo",K45)))</formula>
    </cfRule>
    <cfRule type="containsText" dxfId="959" priority="273" operator="containsText" text="4- Bajo">
      <formula>NOT(ISERROR(SEARCH("4- Bajo",K45)))</formula>
    </cfRule>
    <cfRule type="containsText" dxfId="958" priority="274" operator="containsText" text="1- Bajo">
      <formula>NOT(ISERROR(SEARCH("1- Bajo",K45)))</formula>
    </cfRule>
  </conditionalFormatting>
  <conditionalFormatting sqref="H45:I45">
    <cfRule type="containsText" dxfId="957" priority="263" operator="containsText" text="3- Moderado">
      <formula>NOT(ISERROR(SEARCH("3- Moderado",H45)))</formula>
    </cfRule>
    <cfRule type="containsText" dxfId="956" priority="264" operator="containsText" text="6- Moderado">
      <formula>NOT(ISERROR(SEARCH("6- Moderado",H45)))</formula>
    </cfRule>
    <cfRule type="containsText" dxfId="955" priority="265" operator="containsText" text="4- Moderado">
      <formula>NOT(ISERROR(SEARCH("4- Moderado",H45)))</formula>
    </cfRule>
    <cfRule type="containsText" dxfId="954" priority="266" operator="containsText" text="3- Bajo">
      <formula>NOT(ISERROR(SEARCH("3- Bajo",H45)))</formula>
    </cfRule>
    <cfRule type="containsText" dxfId="953" priority="267" operator="containsText" text="4- Bajo">
      <formula>NOT(ISERROR(SEARCH("4- Bajo",H45)))</formula>
    </cfRule>
    <cfRule type="containsText" dxfId="952" priority="268" operator="containsText" text="1- Bajo">
      <formula>NOT(ISERROR(SEARCH("1- Bajo",H45)))</formula>
    </cfRule>
  </conditionalFormatting>
  <conditionalFormatting sqref="A45 C45:E45">
    <cfRule type="containsText" dxfId="951" priority="257" operator="containsText" text="3- Moderado">
      <formula>NOT(ISERROR(SEARCH("3- Moderado",A45)))</formula>
    </cfRule>
    <cfRule type="containsText" dxfId="950" priority="258" operator="containsText" text="6- Moderado">
      <formula>NOT(ISERROR(SEARCH("6- Moderado",A45)))</formula>
    </cfRule>
    <cfRule type="containsText" dxfId="949" priority="259" operator="containsText" text="4- Moderado">
      <formula>NOT(ISERROR(SEARCH("4- Moderado",A45)))</formula>
    </cfRule>
    <cfRule type="containsText" dxfId="948" priority="260" operator="containsText" text="3- Bajo">
      <formula>NOT(ISERROR(SEARCH("3- Bajo",A45)))</formula>
    </cfRule>
    <cfRule type="containsText" dxfId="947" priority="261" operator="containsText" text="4- Bajo">
      <formula>NOT(ISERROR(SEARCH("4- Bajo",A45)))</formula>
    </cfRule>
    <cfRule type="containsText" dxfId="946" priority="262" operator="containsText" text="1- Bajo">
      <formula>NOT(ISERROR(SEARCH("1- Bajo",A45)))</formula>
    </cfRule>
  </conditionalFormatting>
  <conditionalFormatting sqref="F45:G45">
    <cfRule type="containsText" dxfId="945" priority="251" operator="containsText" text="3- Moderado">
      <formula>NOT(ISERROR(SEARCH("3- Moderado",F45)))</formula>
    </cfRule>
    <cfRule type="containsText" dxfId="944" priority="252" operator="containsText" text="6- Moderado">
      <formula>NOT(ISERROR(SEARCH("6- Moderado",F45)))</formula>
    </cfRule>
    <cfRule type="containsText" dxfId="943" priority="253" operator="containsText" text="4- Moderado">
      <formula>NOT(ISERROR(SEARCH("4- Moderado",F45)))</formula>
    </cfRule>
    <cfRule type="containsText" dxfId="942" priority="254" operator="containsText" text="3- Bajo">
      <formula>NOT(ISERROR(SEARCH("3- Bajo",F45)))</formula>
    </cfRule>
    <cfRule type="containsText" dxfId="941" priority="255" operator="containsText" text="4- Bajo">
      <formula>NOT(ISERROR(SEARCH("4- Bajo",F45)))</formula>
    </cfRule>
    <cfRule type="containsText" dxfId="940" priority="256" operator="containsText" text="1- Bajo">
      <formula>NOT(ISERROR(SEARCH("1- Bajo",F45)))</formula>
    </cfRule>
  </conditionalFormatting>
  <conditionalFormatting sqref="J45:J49">
    <cfRule type="containsText" dxfId="939" priority="246" operator="containsText" text="Bajo">
      <formula>NOT(ISERROR(SEARCH("Bajo",J45)))</formula>
    </cfRule>
    <cfRule type="containsText" dxfId="938" priority="247" operator="containsText" text="Moderado">
      <formula>NOT(ISERROR(SEARCH("Moderado",J45)))</formula>
    </cfRule>
    <cfRule type="containsText" dxfId="937" priority="248" operator="containsText" text="Alto">
      <formula>NOT(ISERROR(SEARCH("Alto",J45)))</formula>
    </cfRule>
    <cfRule type="containsText" dxfId="936" priority="249" operator="containsText" text="Extremo">
      <formula>NOT(ISERROR(SEARCH("Extremo",J45)))</formula>
    </cfRule>
    <cfRule type="colorScale" priority="250">
      <colorScale>
        <cfvo type="min"/>
        <cfvo type="max"/>
        <color rgb="FFFF7128"/>
        <color rgb="FFFFEF9C"/>
      </colorScale>
    </cfRule>
  </conditionalFormatting>
  <conditionalFormatting sqref="M45:M49">
    <cfRule type="containsText" dxfId="935" priority="221" operator="containsText" text="Moderado">
      <formula>NOT(ISERROR(SEARCH("Moderado",M45)))</formula>
    </cfRule>
    <cfRule type="containsText" dxfId="934" priority="241" operator="containsText" text="Bajo">
      <formula>NOT(ISERROR(SEARCH("Bajo",M45)))</formula>
    </cfRule>
    <cfRule type="containsText" dxfId="933" priority="242" operator="containsText" text="Moderado">
      <formula>NOT(ISERROR(SEARCH("Moderado",M45)))</formula>
    </cfRule>
    <cfRule type="containsText" dxfId="932" priority="243" operator="containsText" text="Alto">
      <formula>NOT(ISERROR(SEARCH("Alto",M45)))</formula>
    </cfRule>
    <cfRule type="containsText" dxfId="931" priority="244" operator="containsText" text="Extremo">
      <formula>NOT(ISERROR(SEARCH("Extremo",M45)))</formula>
    </cfRule>
    <cfRule type="colorScale" priority="245">
      <colorScale>
        <cfvo type="min"/>
        <cfvo type="max"/>
        <color rgb="FFFF7128"/>
        <color rgb="FFFFEF9C"/>
      </colorScale>
    </cfRule>
  </conditionalFormatting>
  <conditionalFormatting sqref="N45">
    <cfRule type="containsText" dxfId="930" priority="235" operator="containsText" text="3- Moderado">
      <formula>NOT(ISERROR(SEARCH("3- Moderado",N45)))</formula>
    </cfRule>
    <cfRule type="containsText" dxfId="929" priority="236" operator="containsText" text="6- Moderado">
      <formula>NOT(ISERROR(SEARCH("6- Moderado",N45)))</formula>
    </cfRule>
    <cfRule type="containsText" dxfId="928" priority="237" operator="containsText" text="4- Moderado">
      <formula>NOT(ISERROR(SEARCH("4- Moderado",N45)))</formula>
    </cfRule>
    <cfRule type="containsText" dxfId="927" priority="238" operator="containsText" text="3- Bajo">
      <formula>NOT(ISERROR(SEARCH("3- Bajo",N45)))</formula>
    </cfRule>
    <cfRule type="containsText" dxfId="926" priority="239" operator="containsText" text="4- Bajo">
      <formula>NOT(ISERROR(SEARCH("4- Bajo",N45)))</formula>
    </cfRule>
    <cfRule type="containsText" dxfId="925" priority="240" operator="containsText" text="1- Bajo">
      <formula>NOT(ISERROR(SEARCH("1- Bajo",N45)))</formula>
    </cfRule>
  </conditionalFormatting>
  <conditionalFormatting sqref="H45:H49">
    <cfRule type="containsText" dxfId="924" priority="222" operator="containsText" text="Muy Alta">
      <formula>NOT(ISERROR(SEARCH("Muy Alta",H45)))</formula>
    </cfRule>
    <cfRule type="containsText" dxfId="923" priority="223" operator="containsText" text="Alta">
      <formula>NOT(ISERROR(SEARCH("Alta",H45)))</formula>
    </cfRule>
    <cfRule type="containsText" dxfId="922" priority="224" operator="containsText" text="Muy Alta">
      <formula>NOT(ISERROR(SEARCH("Muy Alta",H45)))</formula>
    </cfRule>
    <cfRule type="containsText" dxfId="921" priority="229" operator="containsText" text="Muy Baja">
      <formula>NOT(ISERROR(SEARCH("Muy Baja",H45)))</formula>
    </cfRule>
    <cfRule type="containsText" dxfId="920" priority="230" operator="containsText" text="Baja">
      <formula>NOT(ISERROR(SEARCH("Baja",H45)))</formula>
    </cfRule>
    <cfRule type="containsText" dxfId="919" priority="231" operator="containsText" text="Media">
      <formula>NOT(ISERROR(SEARCH("Media",H45)))</formula>
    </cfRule>
    <cfRule type="containsText" dxfId="918" priority="232" operator="containsText" text="Alta">
      <formula>NOT(ISERROR(SEARCH("Alta",H45)))</formula>
    </cfRule>
    <cfRule type="containsText" dxfId="917" priority="234" operator="containsText" text="Muy Alta">
      <formula>NOT(ISERROR(SEARCH("Muy Alta",H45)))</formula>
    </cfRule>
  </conditionalFormatting>
  <conditionalFormatting sqref="I45:I49">
    <cfRule type="containsText" dxfId="916" priority="225" operator="containsText" text="Catastrófico">
      <formula>NOT(ISERROR(SEARCH("Catastrófico",I45)))</formula>
    </cfRule>
    <cfRule type="containsText" dxfId="915" priority="226" operator="containsText" text="Mayor">
      <formula>NOT(ISERROR(SEARCH("Mayor",I45)))</formula>
    </cfRule>
    <cfRule type="containsText" dxfId="914" priority="227" operator="containsText" text="Menor">
      <formula>NOT(ISERROR(SEARCH("Menor",I45)))</formula>
    </cfRule>
    <cfRule type="containsText" dxfId="913" priority="228" operator="containsText" text="Leve">
      <formula>NOT(ISERROR(SEARCH("Leve",I45)))</formula>
    </cfRule>
    <cfRule type="containsText" dxfId="912" priority="233" operator="containsText" text="Moderado">
      <formula>NOT(ISERROR(SEARCH("Moderado",I45)))</formula>
    </cfRule>
  </conditionalFormatting>
  <conditionalFormatting sqref="K45:K49">
    <cfRule type="containsText" dxfId="911" priority="220" operator="containsText" text="Media">
      <formula>NOT(ISERROR(SEARCH("Media",K45)))</formula>
    </cfRule>
  </conditionalFormatting>
  <conditionalFormatting sqref="L45:L49">
    <cfRule type="containsText" dxfId="910" priority="219" operator="containsText" text="Moderado">
      <formula>NOT(ISERROR(SEARCH("Moderado",L45)))</formula>
    </cfRule>
  </conditionalFormatting>
  <conditionalFormatting sqref="J45:J49">
    <cfRule type="containsText" dxfId="909" priority="218" operator="containsText" text="Moderado">
      <formula>NOT(ISERROR(SEARCH("Moderado",J45)))</formula>
    </cfRule>
  </conditionalFormatting>
  <conditionalFormatting sqref="J45:J49">
    <cfRule type="containsText" dxfId="908" priority="216" operator="containsText" text="Bajo">
      <formula>NOT(ISERROR(SEARCH("Bajo",J45)))</formula>
    </cfRule>
    <cfRule type="containsText" dxfId="907" priority="217" operator="containsText" text="Extremo">
      <formula>NOT(ISERROR(SEARCH("Extremo",J45)))</formula>
    </cfRule>
  </conditionalFormatting>
  <conditionalFormatting sqref="K45:K49">
    <cfRule type="containsText" dxfId="906" priority="214" operator="containsText" text="Baja">
      <formula>NOT(ISERROR(SEARCH("Baja",K45)))</formula>
    </cfRule>
    <cfRule type="containsText" dxfId="905" priority="215" operator="containsText" text="Muy Baja">
      <formula>NOT(ISERROR(SEARCH("Muy Baja",K45)))</formula>
    </cfRule>
  </conditionalFormatting>
  <conditionalFormatting sqref="K45:K49">
    <cfRule type="containsText" dxfId="904" priority="212" operator="containsText" text="Muy Alta">
      <formula>NOT(ISERROR(SEARCH("Muy Alta",K45)))</formula>
    </cfRule>
    <cfRule type="containsText" dxfId="903" priority="213" operator="containsText" text="Alta">
      <formula>NOT(ISERROR(SEARCH("Alta",K45)))</formula>
    </cfRule>
  </conditionalFormatting>
  <conditionalFormatting sqref="L45:L49">
    <cfRule type="containsText" dxfId="902" priority="208" operator="containsText" text="Catastrófico">
      <formula>NOT(ISERROR(SEARCH("Catastrófico",L45)))</formula>
    </cfRule>
    <cfRule type="containsText" dxfId="901" priority="209" operator="containsText" text="Mayor">
      <formula>NOT(ISERROR(SEARCH("Mayor",L45)))</formula>
    </cfRule>
    <cfRule type="containsText" dxfId="900" priority="210" operator="containsText" text="Menor">
      <formula>NOT(ISERROR(SEARCH("Menor",L45)))</formula>
    </cfRule>
    <cfRule type="containsText" dxfId="899" priority="211" operator="containsText" text="Leve">
      <formula>NOT(ISERROR(SEARCH("Leve",L45)))</formula>
    </cfRule>
  </conditionalFormatting>
  <conditionalFormatting sqref="K50:L50">
    <cfRule type="containsText" dxfId="898" priority="202" operator="containsText" text="3- Moderado">
      <formula>NOT(ISERROR(SEARCH("3- Moderado",K50)))</formula>
    </cfRule>
    <cfRule type="containsText" dxfId="897" priority="203" operator="containsText" text="6- Moderado">
      <formula>NOT(ISERROR(SEARCH("6- Moderado",K50)))</formula>
    </cfRule>
    <cfRule type="containsText" dxfId="896" priority="204" operator="containsText" text="4- Moderado">
      <formula>NOT(ISERROR(SEARCH("4- Moderado",K50)))</formula>
    </cfRule>
    <cfRule type="containsText" dxfId="895" priority="205" operator="containsText" text="3- Bajo">
      <formula>NOT(ISERROR(SEARCH("3- Bajo",K50)))</formula>
    </cfRule>
    <cfRule type="containsText" dxfId="894" priority="206" operator="containsText" text="4- Bajo">
      <formula>NOT(ISERROR(SEARCH("4- Bajo",K50)))</formula>
    </cfRule>
    <cfRule type="containsText" dxfId="893" priority="207" operator="containsText" text="1- Bajo">
      <formula>NOT(ISERROR(SEARCH("1- Bajo",K50)))</formula>
    </cfRule>
  </conditionalFormatting>
  <conditionalFormatting sqref="H50:I50">
    <cfRule type="containsText" dxfId="892" priority="196" operator="containsText" text="3- Moderado">
      <formula>NOT(ISERROR(SEARCH("3- Moderado",H50)))</formula>
    </cfRule>
    <cfRule type="containsText" dxfId="891" priority="197" operator="containsText" text="6- Moderado">
      <formula>NOT(ISERROR(SEARCH("6- Moderado",H50)))</formula>
    </cfRule>
    <cfRule type="containsText" dxfId="890" priority="198" operator="containsText" text="4- Moderado">
      <formula>NOT(ISERROR(SEARCH("4- Moderado",H50)))</formula>
    </cfRule>
    <cfRule type="containsText" dxfId="889" priority="199" operator="containsText" text="3- Bajo">
      <formula>NOT(ISERROR(SEARCH("3- Bajo",H50)))</formula>
    </cfRule>
    <cfRule type="containsText" dxfId="888" priority="200" operator="containsText" text="4- Bajo">
      <formula>NOT(ISERROR(SEARCH("4- Bajo",H50)))</formula>
    </cfRule>
    <cfRule type="containsText" dxfId="887" priority="201" operator="containsText" text="1- Bajo">
      <formula>NOT(ISERROR(SEARCH("1- Bajo",H50)))</formula>
    </cfRule>
  </conditionalFormatting>
  <conditionalFormatting sqref="A50 C50:E50">
    <cfRule type="containsText" dxfId="886" priority="190" operator="containsText" text="3- Moderado">
      <formula>NOT(ISERROR(SEARCH("3- Moderado",A50)))</formula>
    </cfRule>
    <cfRule type="containsText" dxfId="885" priority="191" operator="containsText" text="6- Moderado">
      <formula>NOT(ISERROR(SEARCH("6- Moderado",A50)))</formula>
    </cfRule>
    <cfRule type="containsText" dxfId="884" priority="192" operator="containsText" text="4- Moderado">
      <formula>NOT(ISERROR(SEARCH("4- Moderado",A50)))</formula>
    </cfRule>
    <cfRule type="containsText" dxfId="883" priority="193" operator="containsText" text="3- Bajo">
      <formula>NOT(ISERROR(SEARCH("3- Bajo",A50)))</formula>
    </cfRule>
    <cfRule type="containsText" dxfId="882" priority="194" operator="containsText" text="4- Bajo">
      <formula>NOT(ISERROR(SEARCH("4- Bajo",A50)))</formula>
    </cfRule>
    <cfRule type="containsText" dxfId="881" priority="195" operator="containsText" text="1- Bajo">
      <formula>NOT(ISERROR(SEARCH("1- Bajo",A50)))</formula>
    </cfRule>
  </conditionalFormatting>
  <conditionalFormatting sqref="F50:G50">
    <cfRule type="containsText" dxfId="880" priority="184" operator="containsText" text="3- Moderado">
      <formula>NOT(ISERROR(SEARCH("3- Moderado",F50)))</formula>
    </cfRule>
    <cfRule type="containsText" dxfId="879" priority="185" operator="containsText" text="6- Moderado">
      <formula>NOT(ISERROR(SEARCH("6- Moderado",F50)))</formula>
    </cfRule>
    <cfRule type="containsText" dxfId="878" priority="186" operator="containsText" text="4- Moderado">
      <formula>NOT(ISERROR(SEARCH("4- Moderado",F50)))</formula>
    </cfRule>
    <cfRule type="containsText" dxfId="877" priority="187" operator="containsText" text="3- Bajo">
      <formula>NOT(ISERROR(SEARCH("3- Bajo",F50)))</formula>
    </cfRule>
    <cfRule type="containsText" dxfId="876" priority="188" operator="containsText" text="4- Bajo">
      <formula>NOT(ISERROR(SEARCH("4- Bajo",F50)))</formula>
    </cfRule>
    <cfRule type="containsText" dxfId="875" priority="189" operator="containsText" text="1- Bajo">
      <formula>NOT(ISERROR(SEARCH("1- Bajo",F50)))</formula>
    </cfRule>
  </conditionalFormatting>
  <conditionalFormatting sqref="J50:J54">
    <cfRule type="containsText" dxfId="874" priority="179" operator="containsText" text="Bajo">
      <formula>NOT(ISERROR(SEARCH("Bajo",J50)))</formula>
    </cfRule>
    <cfRule type="containsText" dxfId="873" priority="180" operator="containsText" text="Moderado">
      <formula>NOT(ISERROR(SEARCH("Moderado",J50)))</formula>
    </cfRule>
    <cfRule type="containsText" dxfId="872" priority="181" operator="containsText" text="Alto">
      <formula>NOT(ISERROR(SEARCH("Alto",J50)))</formula>
    </cfRule>
    <cfRule type="containsText" dxfId="871" priority="182" operator="containsText" text="Extremo">
      <formula>NOT(ISERROR(SEARCH("Extremo",J50)))</formula>
    </cfRule>
    <cfRule type="colorScale" priority="183">
      <colorScale>
        <cfvo type="min"/>
        <cfvo type="max"/>
        <color rgb="FFFF7128"/>
        <color rgb="FFFFEF9C"/>
      </colorScale>
    </cfRule>
  </conditionalFormatting>
  <conditionalFormatting sqref="M50:M54">
    <cfRule type="containsText" dxfId="870" priority="154" operator="containsText" text="Moderado">
      <formula>NOT(ISERROR(SEARCH("Moderado",M50)))</formula>
    </cfRule>
    <cfRule type="containsText" dxfId="869" priority="174" operator="containsText" text="Bajo">
      <formula>NOT(ISERROR(SEARCH("Bajo",M50)))</formula>
    </cfRule>
    <cfRule type="containsText" dxfId="868" priority="175" operator="containsText" text="Moderado">
      <formula>NOT(ISERROR(SEARCH("Moderado",M50)))</formula>
    </cfRule>
    <cfRule type="containsText" dxfId="867" priority="176" operator="containsText" text="Alto">
      <formula>NOT(ISERROR(SEARCH("Alto",M50)))</formula>
    </cfRule>
    <cfRule type="containsText" dxfId="866" priority="177" operator="containsText" text="Extremo">
      <formula>NOT(ISERROR(SEARCH("Extremo",M50)))</formula>
    </cfRule>
    <cfRule type="colorScale" priority="178">
      <colorScale>
        <cfvo type="min"/>
        <cfvo type="max"/>
        <color rgb="FFFF7128"/>
        <color rgb="FFFFEF9C"/>
      </colorScale>
    </cfRule>
  </conditionalFormatting>
  <conditionalFormatting sqref="N50">
    <cfRule type="containsText" dxfId="865" priority="168" operator="containsText" text="3- Moderado">
      <formula>NOT(ISERROR(SEARCH("3- Moderado",N50)))</formula>
    </cfRule>
    <cfRule type="containsText" dxfId="864" priority="169" operator="containsText" text="6- Moderado">
      <formula>NOT(ISERROR(SEARCH("6- Moderado",N50)))</formula>
    </cfRule>
    <cfRule type="containsText" dxfId="863" priority="170" operator="containsText" text="4- Moderado">
      <formula>NOT(ISERROR(SEARCH("4- Moderado",N50)))</formula>
    </cfRule>
    <cfRule type="containsText" dxfId="862" priority="171" operator="containsText" text="3- Bajo">
      <formula>NOT(ISERROR(SEARCH("3- Bajo",N50)))</formula>
    </cfRule>
    <cfRule type="containsText" dxfId="861" priority="172" operator="containsText" text="4- Bajo">
      <formula>NOT(ISERROR(SEARCH("4- Bajo",N50)))</formula>
    </cfRule>
    <cfRule type="containsText" dxfId="860" priority="173" operator="containsText" text="1- Bajo">
      <formula>NOT(ISERROR(SEARCH("1- Bajo",N50)))</formula>
    </cfRule>
  </conditionalFormatting>
  <conditionalFormatting sqref="H50:H54">
    <cfRule type="containsText" dxfId="859" priority="155" operator="containsText" text="Muy Alta">
      <formula>NOT(ISERROR(SEARCH("Muy Alta",H50)))</formula>
    </cfRule>
    <cfRule type="containsText" dxfId="858" priority="156" operator="containsText" text="Alta">
      <formula>NOT(ISERROR(SEARCH("Alta",H50)))</formula>
    </cfRule>
    <cfRule type="containsText" dxfId="857" priority="157" operator="containsText" text="Muy Alta">
      <formula>NOT(ISERROR(SEARCH("Muy Alta",H50)))</formula>
    </cfRule>
    <cfRule type="containsText" dxfId="856" priority="162" operator="containsText" text="Muy Baja">
      <formula>NOT(ISERROR(SEARCH("Muy Baja",H50)))</formula>
    </cfRule>
    <cfRule type="containsText" dxfId="855" priority="163" operator="containsText" text="Baja">
      <formula>NOT(ISERROR(SEARCH("Baja",H50)))</formula>
    </cfRule>
    <cfRule type="containsText" dxfId="854" priority="164" operator="containsText" text="Media">
      <formula>NOT(ISERROR(SEARCH("Media",H50)))</formula>
    </cfRule>
    <cfRule type="containsText" dxfId="853" priority="165" operator="containsText" text="Alta">
      <formula>NOT(ISERROR(SEARCH("Alta",H50)))</formula>
    </cfRule>
    <cfRule type="containsText" dxfId="852" priority="167" operator="containsText" text="Muy Alta">
      <formula>NOT(ISERROR(SEARCH("Muy Alta",H50)))</formula>
    </cfRule>
  </conditionalFormatting>
  <conditionalFormatting sqref="I50:I54">
    <cfRule type="containsText" dxfId="851" priority="158" operator="containsText" text="Catastrófico">
      <formula>NOT(ISERROR(SEARCH("Catastrófico",I50)))</formula>
    </cfRule>
    <cfRule type="containsText" dxfId="850" priority="159" operator="containsText" text="Mayor">
      <formula>NOT(ISERROR(SEARCH("Mayor",I50)))</formula>
    </cfRule>
    <cfRule type="containsText" dxfId="849" priority="160" operator="containsText" text="Menor">
      <formula>NOT(ISERROR(SEARCH("Menor",I50)))</formula>
    </cfRule>
    <cfRule type="containsText" dxfId="848" priority="161" operator="containsText" text="Leve">
      <formula>NOT(ISERROR(SEARCH("Leve",I50)))</formula>
    </cfRule>
    <cfRule type="containsText" dxfId="847" priority="166" operator="containsText" text="Moderado">
      <formula>NOT(ISERROR(SEARCH("Moderado",I50)))</formula>
    </cfRule>
  </conditionalFormatting>
  <conditionalFormatting sqref="K50:K54">
    <cfRule type="containsText" dxfId="846" priority="153" operator="containsText" text="Media">
      <formula>NOT(ISERROR(SEARCH("Media",K50)))</formula>
    </cfRule>
  </conditionalFormatting>
  <conditionalFormatting sqref="L50:L54">
    <cfRule type="containsText" dxfId="845" priority="152" operator="containsText" text="Moderado">
      <formula>NOT(ISERROR(SEARCH("Moderado",L50)))</formula>
    </cfRule>
  </conditionalFormatting>
  <conditionalFormatting sqref="J50:J54">
    <cfRule type="containsText" dxfId="844" priority="151" operator="containsText" text="Moderado">
      <formula>NOT(ISERROR(SEARCH("Moderado",J50)))</formula>
    </cfRule>
  </conditionalFormatting>
  <conditionalFormatting sqref="J50:J54">
    <cfRule type="containsText" dxfId="843" priority="149" operator="containsText" text="Bajo">
      <formula>NOT(ISERROR(SEARCH("Bajo",J50)))</formula>
    </cfRule>
    <cfRule type="containsText" dxfId="842" priority="150" operator="containsText" text="Extremo">
      <formula>NOT(ISERROR(SEARCH("Extremo",J50)))</formula>
    </cfRule>
  </conditionalFormatting>
  <conditionalFormatting sqref="K50:K54">
    <cfRule type="containsText" dxfId="841" priority="147" operator="containsText" text="Baja">
      <formula>NOT(ISERROR(SEARCH("Baja",K50)))</formula>
    </cfRule>
    <cfRule type="containsText" dxfId="840" priority="148" operator="containsText" text="Muy Baja">
      <formula>NOT(ISERROR(SEARCH("Muy Baja",K50)))</formula>
    </cfRule>
  </conditionalFormatting>
  <conditionalFormatting sqref="K50:K54">
    <cfRule type="containsText" dxfId="839" priority="145" operator="containsText" text="Muy Alta">
      <formula>NOT(ISERROR(SEARCH("Muy Alta",K50)))</formula>
    </cfRule>
    <cfRule type="containsText" dxfId="838" priority="146" operator="containsText" text="Alta">
      <formula>NOT(ISERROR(SEARCH("Alta",K50)))</formula>
    </cfRule>
  </conditionalFormatting>
  <conditionalFormatting sqref="L50:L54">
    <cfRule type="containsText" dxfId="837" priority="141" operator="containsText" text="Catastrófico">
      <formula>NOT(ISERROR(SEARCH("Catastrófico",L50)))</formula>
    </cfRule>
    <cfRule type="containsText" dxfId="836" priority="142" operator="containsText" text="Mayor">
      <formula>NOT(ISERROR(SEARCH("Mayor",L50)))</formula>
    </cfRule>
    <cfRule type="containsText" dxfId="835" priority="143" operator="containsText" text="Menor">
      <formula>NOT(ISERROR(SEARCH("Menor",L50)))</formula>
    </cfRule>
    <cfRule type="containsText" dxfId="834" priority="144" operator="containsText" text="Leve">
      <formula>NOT(ISERROR(SEARCH("Leve",L50)))</formula>
    </cfRule>
  </conditionalFormatting>
  <conditionalFormatting sqref="K55:L55">
    <cfRule type="containsText" dxfId="833" priority="135" operator="containsText" text="3- Moderado">
      <formula>NOT(ISERROR(SEARCH("3- Moderado",K55)))</formula>
    </cfRule>
    <cfRule type="containsText" dxfId="832" priority="136" operator="containsText" text="6- Moderado">
      <formula>NOT(ISERROR(SEARCH("6- Moderado",K55)))</formula>
    </cfRule>
    <cfRule type="containsText" dxfId="831" priority="137" operator="containsText" text="4- Moderado">
      <formula>NOT(ISERROR(SEARCH("4- Moderado",K55)))</formula>
    </cfRule>
    <cfRule type="containsText" dxfId="830" priority="138" operator="containsText" text="3- Bajo">
      <formula>NOT(ISERROR(SEARCH("3- Bajo",K55)))</formula>
    </cfRule>
    <cfRule type="containsText" dxfId="829" priority="139" operator="containsText" text="4- Bajo">
      <formula>NOT(ISERROR(SEARCH("4- Bajo",K55)))</formula>
    </cfRule>
    <cfRule type="containsText" dxfId="828" priority="140" operator="containsText" text="1- Bajo">
      <formula>NOT(ISERROR(SEARCH("1- Bajo",K55)))</formula>
    </cfRule>
  </conditionalFormatting>
  <conditionalFormatting sqref="H55:I55">
    <cfRule type="containsText" dxfId="827" priority="129" operator="containsText" text="3- Moderado">
      <formula>NOT(ISERROR(SEARCH("3- Moderado",H55)))</formula>
    </cfRule>
    <cfRule type="containsText" dxfId="826" priority="130" operator="containsText" text="6- Moderado">
      <formula>NOT(ISERROR(SEARCH("6- Moderado",H55)))</formula>
    </cfRule>
    <cfRule type="containsText" dxfId="825" priority="131" operator="containsText" text="4- Moderado">
      <formula>NOT(ISERROR(SEARCH("4- Moderado",H55)))</formula>
    </cfRule>
    <cfRule type="containsText" dxfId="824" priority="132" operator="containsText" text="3- Bajo">
      <formula>NOT(ISERROR(SEARCH("3- Bajo",H55)))</formula>
    </cfRule>
    <cfRule type="containsText" dxfId="823" priority="133" operator="containsText" text="4- Bajo">
      <formula>NOT(ISERROR(SEARCH("4- Bajo",H55)))</formula>
    </cfRule>
    <cfRule type="containsText" dxfId="822" priority="134" operator="containsText" text="1- Bajo">
      <formula>NOT(ISERROR(SEARCH("1- Bajo",H55)))</formula>
    </cfRule>
  </conditionalFormatting>
  <conditionalFormatting sqref="A55 C55:E55">
    <cfRule type="containsText" dxfId="821" priority="123" operator="containsText" text="3- Moderado">
      <formula>NOT(ISERROR(SEARCH("3- Moderado",A55)))</formula>
    </cfRule>
    <cfRule type="containsText" dxfId="820" priority="124" operator="containsText" text="6- Moderado">
      <formula>NOT(ISERROR(SEARCH("6- Moderado",A55)))</formula>
    </cfRule>
    <cfRule type="containsText" dxfId="819" priority="125" operator="containsText" text="4- Moderado">
      <formula>NOT(ISERROR(SEARCH("4- Moderado",A55)))</formula>
    </cfRule>
    <cfRule type="containsText" dxfId="818" priority="126" operator="containsText" text="3- Bajo">
      <formula>NOT(ISERROR(SEARCH("3- Bajo",A55)))</formula>
    </cfRule>
    <cfRule type="containsText" dxfId="817" priority="127" operator="containsText" text="4- Bajo">
      <formula>NOT(ISERROR(SEARCH("4- Bajo",A55)))</formula>
    </cfRule>
    <cfRule type="containsText" dxfId="816" priority="128" operator="containsText" text="1- Bajo">
      <formula>NOT(ISERROR(SEARCH("1- Bajo",A55)))</formula>
    </cfRule>
  </conditionalFormatting>
  <conditionalFormatting sqref="F55:G55">
    <cfRule type="containsText" dxfId="815" priority="117" operator="containsText" text="3- Moderado">
      <formula>NOT(ISERROR(SEARCH("3- Moderado",F55)))</formula>
    </cfRule>
    <cfRule type="containsText" dxfId="814" priority="118" operator="containsText" text="6- Moderado">
      <formula>NOT(ISERROR(SEARCH("6- Moderado",F55)))</formula>
    </cfRule>
    <cfRule type="containsText" dxfId="813" priority="119" operator="containsText" text="4- Moderado">
      <formula>NOT(ISERROR(SEARCH("4- Moderado",F55)))</formula>
    </cfRule>
    <cfRule type="containsText" dxfId="812" priority="120" operator="containsText" text="3- Bajo">
      <formula>NOT(ISERROR(SEARCH("3- Bajo",F55)))</formula>
    </cfRule>
    <cfRule type="containsText" dxfId="811" priority="121" operator="containsText" text="4- Bajo">
      <formula>NOT(ISERROR(SEARCH("4- Bajo",F55)))</formula>
    </cfRule>
    <cfRule type="containsText" dxfId="810" priority="122" operator="containsText" text="1- Bajo">
      <formula>NOT(ISERROR(SEARCH("1- Bajo",F55)))</formula>
    </cfRule>
  </conditionalFormatting>
  <conditionalFormatting sqref="J55:J59">
    <cfRule type="containsText" dxfId="809" priority="112" operator="containsText" text="Bajo">
      <formula>NOT(ISERROR(SEARCH("Bajo",J55)))</formula>
    </cfRule>
    <cfRule type="containsText" dxfId="808" priority="113" operator="containsText" text="Moderado">
      <formula>NOT(ISERROR(SEARCH("Moderado",J55)))</formula>
    </cfRule>
    <cfRule type="containsText" dxfId="807" priority="114" operator="containsText" text="Alto">
      <formula>NOT(ISERROR(SEARCH("Alto",J55)))</formula>
    </cfRule>
    <cfRule type="containsText" dxfId="806" priority="115" operator="containsText" text="Extremo">
      <formula>NOT(ISERROR(SEARCH("Extremo",J55)))</formula>
    </cfRule>
    <cfRule type="colorScale" priority="116">
      <colorScale>
        <cfvo type="min"/>
        <cfvo type="max"/>
        <color rgb="FFFF7128"/>
        <color rgb="FFFFEF9C"/>
      </colorScale>
    </cfRule>
  </conditionalFormatting>
  <conditionalFormatting sqref="M55:M59">
    <cfRule type="containsText" dxfId="805" priority="87" operator="containsText" text="Moderado">
      <formula>NOT(ISERROR(SEARCH("Moderado",M55)))</formula>
    </cfRule>
    <cfRule type="containsText" dxfId="804" priority="107" operator="containsText" text="Bajo">
      <formula>NOT(ISERROR(SEARCH("Bajo",M55)))</formula>
    </cfRule>
    <cfRule type="containsText" dxfId="803" priority="108" operator="containsText" text="Moderado">
      <formula>NOT(ISERROR(SEARCH("Moderado",M55)))</formula>
    </cfRule>
    <cfRule type="containsText" dxfId="802" priority="109" operator="containsText" text="Alto">
      <formula>NOT(ISERROR(SEARCH("Alto",M55)))</formula>
    </cfRule>
    <cfRule type="containsText" dxfId="801" priority="110" operator="containsText" text="Extremo">
      <formula>NOT(ISERROR(SEARCH("Extremo",M55)))</formula>
    </cfRule>
    <cfRule type="colorScale" priority="111">
      <colorScale>
        <cfvo type="min"/>
        <cfvo type="max"/>
        <color rgb="FFFF7128"/>
        <color rgb="FFFFEF9C"/>
      </colorScale>
    </cfRule>
  </conditionalFormatting>
  <conditionalFormatting sqref="N55">
    <cfRule type="containsText" dxfId="800" priority="101" operator="containsText" text="3- Moderado">
      <formula>NOT(ISERROR(SEARCH("3- Moderado",N55)))</formula>
    </cfRule>
    <cfRule type="containsText" dxfId="799" priority="102" operator="containsText" text="6- Moderado">
      <formula>NOT(ISERROR(SEARCH("6- Moderado",N55)))</formula>
    </cfRule>
    <cfRule type="containsText" dxfId="798" priority="103" operator="containsText" text="4- Moderado">
      <formula>NOT(ISERROR(SEARCH("4- Moderado",N55)))</formula>
    </cfRule>
    <cfRule type="containsText" dxfId="797" priority="104" operator="containsText" text="3- Bajo">
      <formula>NOT(ISERROR(SEARCH("3- Bajo",N55)))</formula>
    </cfRule>
    <cfRule type="containsText" dxfId="796" priority="105" operator="containsText" text="4- Bajo">
      <formula>NOT(ISERROR(SEARCH("4- Bajo",N55)))</formula>
    </cfRule>
    <cfRule type="containsText" dxfId="795" priority="106" operator="containsText" text="1- Bajo">
      <formula>NOT(ISERROR(SEARCH("1- Bajo",N55)))</formula>
    </cfRule>
  </conditionalFormatting>
  <conditionalFormatting sqref="H55:H59">
    <cfRule type="containsText" dxfId="794" priority="88" operator="containsText" text="Muy Alta">
      <formula>NOT(ISERROR(SEARCH("Muy Alta",H55)))</formula>
    </cfRule>
    <cfRule type="containsText" dxfId="793" priority="89" operator="containsText" text="Alta">
      <formula>NOT(ISERROR(SEARCH("Alta",H55)))</formula>
    </cfRule>
    <cfRule type="containsText" dxfId="792" priority="90" operator="containsText" text="Muy Alta">
      <formula>NOT(ISERROR(SEARCH("Muy Alta",H55)))</formula>
    </cfRule>
    <cfRule type="containsText" dxfId="791" priority="95" operator="containsText" text="Muy Baja">
      <formula>NOT(ISERROR(SEARCH("Muy Baja",H55)))</formula>
    </cfRule>
    <cfRule type="containsText" dxfId="790" priority="96" operator="containsText" text="Baja">
      <formula>NOT(ISERROR(SEARCH("Baja",H55)))</formula>
    </cfRule>
    <cfRule type="containsText" dxfId="789" priority="97" operator="containsText" text="Media">
      <formula>NOT(ISERROR(SEARCH("Media",H55)))</formula>
    </cfRule>
    <cfRule type="containsText" dxfId="788" priority="98" operator="containsText" text="Alta">
      <formula>NOT(ISERROR(SEARCH("Alta",H55)))</formula>
    </cfRule>
    <cfRule type="containsText" dxfId="787" priority="100" operator="containsText" text="Muy Alta">
      <formula>NOT(ISERROR(SEARCH("Muy Alta",H55)))</formula>
    </cfRule>
  </conditionalFormatting>
  <conditionalFormatting sqref="I55:I59">
    <cfRule type="containsText" dxfId="786" priority="91" operator="containsText" text="Catastrófico">
      <formula>NOT(ISERROR(SEARCH("Catastrófico",I55)))</formula>
    </cfRule>
    <cfRule type="containsText" dxfId="785" priority="92" operator="containsText" text="Mayor">
      <formula>NOT(ISERROR(SEARCH("Mayor",I55)))</formula>
    </cfRule>
    <cfRule type="containsText" dxfId="784" priority="93" operator="containsText" text="Menor">
      <formula>NOT(ISERROR(SEARCH("Menor",I55)))</formula>
    </cfRule>
    <cfRule type="containsText" dxfId="783" priority="94" operator="containsText" text="Leve">
      <formula>NOT(ISERROR(SEARCH("Leve",I55)))</formula>
    </cfRule>
    <cfRule type="containsText" dxfId="782" priority="99" operator="containsText" text="Moderado">
      <formula>NOT(ISERROR(SEARCH("Moderado",I55)))</formula>
    </cfRule>
  </conditionalFormatting>
  <conditionalFormatting sqref="K55:K59">
    <cfRule type="containsText" dxfId="781" priority="86" operator="containsText" text="Media">
      <formula>NOT(ISERROR(SEARCH("Media",K55)))</formula>
    </cfRule>
  </conditionalFormatting>
  <conditionalFormatting sqref="L55:L59">
    <cfRule type="containsText" dxfId="780" priority="85" operator="containsText" text="Moderado">
      <formula>NOT(ISERROR(SEARCH("Moderado",L55)))</formula>
    </cfRule>
  </conditionalFormatting>
  <conditionalFormatting sqref="J55:J59">
    <cfRule type="containsText" dxfId="779" priority="84" operator="containsText" text="Moderado">
      <formula>NOT(ISERROR(SEARCH("Moderado",J55)))</formula>
    </cfRule>
  </conditionalFormatting>
  <conditionalFormatting sqref="J55:J59">
    <cfRule type="containsText" dxfId="778" priority="82" operator="containsText" text="Bajo">
      <formula>NOT(ISERROR(SEARCH("Bajo",J55)))</formula>
    </cfRule>
    <cfRule type="containsText" dxfId="777" priority="83" operator="containsText" text="Extremo">
      <formula>NOT(ISERROR(SEARCH("Extremo",J55)))</formula>
    </cfRule>
  </conditionalFormatting>
  <conditionalFormatting sqref="K55:K59">
    <cfRule type="containsText" dxfId="776" priority="80" operator="containsText" text="Baja">
      <formula>NOT(ISERROR(SEARCH("Baja",K55)))</formula>
    </cfRule>
    <cfRule type="containsText" dxfId="775" priority="81" operator="containsText" text="Muy Baja">
      <formula>NOT(ISERROR(SEARCH("Muy Baja",K55)))</formula>
    </cfRule>
  </conditionalFormatting>
  <conditionalFormatting sqref="K55:K59">
    <cfRule type="containsText" dxfId="774" priority="78" operator="containsText" text="Muy Alta">
      <formula>NOT(ISERROR(SEARCH("Muy Alta",K55)))</formula>
    </cfRule>
    <cfRule type="containsText" dxfId="773" priority="79" operator="containsText" text="Alta">
      <formula>NOT(ISERROR(SEARCH("Alta",K55)))</formula>
    </cfRule>
  </conditionalFormatting>
  <conditionalFormatting sqref="L55:L59">
    <cfRule type="containsText" dxfId="772" priority="74" operator="containsText" text="Catastrófico">
      <formula>NOT(ISERROR(SEARCH("Catastrófico",L55)))</formula>
    </cfRule>
    <cfRule type="containsText" dxfId="771" priority="75" operator="containsText" text="Mayor">
      <formula>NOT(ISERROR(SEARCH("Mayor",L55)))</formula>
    </cfRule>
    <cfRule type="containsText" dxfId="770" priority="76" operator="containsText" text="Menor">
      <formula>NOT(ISERROR(SEARCH("Menor",L55)))</formula>
    </cfRule>
    <cfRule type="containsText" dxfId="769" priority="77" operator="containsText" text="Leve">
      <formula>NOT(ISERROR(SEARCH("Leve",L55)))</formula>
    </cfRule>
  </conditionalFormatting>
  <conditionalFormatting sqref="K25:L25">
    <cfRule type="containsText" dxfId="768" priority="68" operator="containsText" text="3- Moderado">
      <formula>NOT(ISERROR(SEARCH("3- Moderado",K25)))</formula>
    </cfRule>
    <cfRule type="containsText" dxfId="767" priority="69" operator="containsText" text="6- Moderado">
      <formula>NOT(ISERROR(SEARCH("6- Moderado",K25)))</formula>
    </cfRule>
    <cfRule type="containsText" dxfId="766" priority="70" operator="containsText" text="4- Moderado">
      <formula>NOT(ISERROR(SEARCH("4- Moderado",K25)))</formula>
    </cfRule>
    <cfRule type="containsText" dxfId="765" priority="71" operator="containsText" text="3- Bajo">
      <formula>NOT(ISERROR(SEARCH("3- Bajo",K25)))</formula>
    </cfRule>
    <cfRule type="containsText" dxfId="764" priority="72" operator="containsText" text="4- Bajo">
      <formula>NOT(ISERROR(SEARCH("4- Bajo",K25)))</formula>
    </cfRule>
    <cfRule type="containsText" dxfId="763" priority="73" operator="containsText" text="1- Bajo">
      <formula>NOT(ISERROR(SEARCH("1- Bajo",K25)))</formula>
    </cfRule>
  </conditionalFormatting>
  <conditionalFormatting sqref="H25:I25">
    <cfRule type="containsText" dxfId="762" priority="62" operator="containsText" text="3- Moderado">
      <formula>NOT(ISERROR(SEARCH("3- Moderado",H25)))</formula>
    </cfRule>
    <cfRule type="containsText" dxfId="761" priority="63" operator="containsText" text="6- Moderado">
      <formula>NOT(ISERROR(SEARCH("6- Moderado",H25)))</formula>
    </cfRule>
    <cfRule type="containsText" dxfId="760" priority="64" operator="containsText" text="4- Moderado">
      <formula>NOT(ISERROR(SEARCH("4- Moderado",H25)))</formula>
    </cfRule>
    <cfRule type="containsText" dxfId="759" priority="65" operator="containsText" text="3- Bajo">
      <formula>NOT(ISERROR(SEARCH("3- Bajo",H25)))</formula>
    </cfRule>
    <cfRule type="containsText" dxfId="758" priority="66" operator="containsText" text="4- Bajo">
      <formula>NOT(ISERROR(SEARCH("4- Bajo",H25)))</formula>
    </cfRule>
    <cfRule type="containsText" dxfId="757" priority="67" operator="containsText" text="1- Bajo">
      <formula>NOT(ISERROR(SEARCH("1- Bajo",H25)))</formula>
    </cfRule>
  </conditionalFormatting>
  <conditionalFormatting sqref="A25 C25:E25">
    <cfRule type="containsText" dxfId="756" priority="56" operator="containsText" text="3- Moderado">
      <formula>NOT(ISERROR(SEARCH("3- Moderado",A25)))</formula>
    </cfRule>
    <cfRule type="containsText" dxfId="755" priority="57" operator="containsText" text="6- Moderado">
      <formula>NOT(ISERROR(SEARCH("6- Moderado",A25)))</formula>
    </cfRule>
    <cfRule type="containsText" dxfId="754" priority="58" operator="containsText" text="4- Moderado">
      <formula>NOT(ISERROR(SEARCH("4- Moderado",A25)))</formula>
    </cfRule>
    <cfRule type="containsText" dxfId="753" priority="59" operator="containsText" text="3- Bajo">
      <formula>NOT(ISERROR(SEARCH("3- Bajo",A25)))</formula>
    </cfRule>
    <cfRule type="containsText" dxfId="752" priority="60" operator="containsText" text="4- Bajo">
      <formula>NOT(ISERROR(SEARCH("4- Bajo",A25)))</formula>
    </cfRule>
    <cfRule type="containsText" dxfId="751" priority="61" operator="containsText" text="1- Bajo">
      <formula>NOT(ISERROR(SEARCH("1- Bajo",A25)))</formula>
    </cfRule>
  </conditionalFormatting>
  <conditionalFormatting sqref="F25:G25">
    <cfRule type="containsText" dxfId="750" priority="50" operator="containsText" text="3- Moderado">
      <formula>NOT(ISERROR(SEARCH("3- Moderado",F25)))</formula>
    </cfRule>
    <cfRule type="containsText" dxfId="749" priority="51" operator="containsText" text="6- Moderado">
      <formula>NOT(ISERROR(SEARCH("6- Moderado",F25)))</formula>
    </cfRule>
    <cfRule type="containsText" dxfId="748" priority="52" operator="containsText" text="4- Moderado">
      <formula>NOT(ISERROR(SEARCH("4- Moderado",F25)))</formula>
    </cfRule>
    <cfRule type="containsText" dxfId="747" priority="53" operator="containsText" text="3- Bajo">
      <formula>NOT(ISERROR(SEARCH("3- Bajo",F25)))</formula>
    </cfRule>
    <cfRule type="containsText" dxfId="746" priority="54" operator="containsText" text="4- Bajo">
      <formula>NOT(ISERROR(SEARCH("4- Bajo",F25)))</formula>
    </cfRule>
    <cfRule type="containsText" dxfId="745" priority="55" operator="containsText" text="1- Bajo">
      <formula>NOT(ISERROR(SEARCH("1- Bajo",F25)))</formula>
    </cfRule>
  </conditionalFormatting>
  <conditionalFormatting sqref="J25:J29">
    <cfRule type="containsText" dxfId="744" priority="45" operator="containsText" text="Bajo">
      <formula>NOT(ISERROR(SEARCH("Bajo",J25)))</formula>
    </cfRule>
    <cfRule type="containsText" dxfId="743" priority="46" operator="containsText" text="Moderado">
      <formula>NOT(ISERROR(SEARCH("Moderado",J25)))</formula>
    </cfRule>
    <cfRule type="containsText" dxfId="742" priority="47" operator="containsText" text="Alto">
      <formula>NOT(ISERROR(SEARCH("Alto",J25)))</formula>
    </cfRule>
    <cfRule type="containsText" dxfId="741" priority="48" operator="containsText" text="Extremo">
      <formula>NOT(ISERROR(SEARCH("Extremo",J25)))</formula>
    </cfRule>
    <cfRule type="colorScale" priority="49">
      <colorScale>
        <cfvo type="min"/>
        <cfvo type="max"/>
        <color rgb="FFFF7128"/>
        <color rgb="FFFFEF9C"/>
      </colorScale>
    </cfRule>
  </conditionalFormatting>
  <conditionalFormatting sqref="M25:M29">
    <cfRule type="containsText" dxfId="740" priority="20" operator="containsText" text="Moderado">
      <formula>NOT(ISERROR(SEARCH("Moderado",M25)))</formula>
    </cfRule>
    <cfRule type="containsText" dxfId="739" priority="40" operator="containsText" text="Bajo">
      <formula>NOT(ISERROR(SEARCH("Bajo",M25)))</formula>
    </cfRule>
    <cfRule type="containsText" dxfId="738" priority="41" operator="containsText" text="Moderado">
      <formula>NOT(ISERROR(SEARCH("Moderado",M25)))</formula>
    </cfRule>
    <cfRule type="containsText" dxfId="737" priority="42" operator="containsText" text="Alto">
      <formula>NOT(ISERROR(SEARCH("Alto",M25)))</formula>
    </cfRule>
    <cfRule type="containsText" dxfId="736" priority="43" operator="containsText" text="Extremo">
      <formula>NOT(ISERROR(SEARCH("Extremo",M25)))</formula>
    </cfRule>
    <cfRule type="colorScale" priority="44">
      <colorScale>
        <cfvo type="min"/>
        <cfvo type="max"/>
        <color rgb="FFFF7128"/>
        <color rgb="FFFFEF9C"/>
      </colorScale>
    </cfRule>
  </conditionalFormatting>
  <conditionalFormatting sqref="N25">
    <cfRule type="containsText" dxfId="735" priority="34" operator="containsText" text="3- Moderado">
      <formula>NOT(ISERROR(SEARCH("3- Moderado",N25)))</formula>
    </cfRule>
    <cfRule type="containsText" dxfId="734" priority="35" operator="containsText" text="6- Moderado">
      <formula>NOT(ISERROR(SEARCH("6- Moderado",N25)))</formula>
    </cfRule>
    <cfRule type="containsText" dxfId="733" priority="36" operator="containsText" text="4- Moderado">
      <formula>NOT(ISERROR(SEARCH("4- Moderado",N25)))</formula>
    </cfRule>
    <cfRule type="containsText" dxfId="732" priority="37" operator="containsText" text="3- Bajo">
      <formula>NOT(ISERROR(SEARCH("3- Bajo",N25)))</formula>
    </cfRule>
    <cfRule type="containsText" dxfId="731" priority="38" operator="containsText" text="4- Bajo">
      <formula>NOT(ISERROR(SEARCH("4- Bajo",N25)))</formula>
    </cfRule>
    <cfRule type="containsText" dxfId="730" priority="39" operator="containsText" text="1- Bajo">
      <formula>NOT(ISERROR(SEARCH("1- Bajo",N25)))</formula>
    </cfRule>
  </conditionalFormatting>
  <conditionalFormatting sqref="H25:H29">
    <cfRule type="containsText" dxfId="729" priority="21" operator="containsText" text="Muy Alta">
      <formula>NOT(ISERROR(SEARCH("Muy Alta",H25)))</formula>
    </cfRule>
    <cfRule type="containsText" dxfId="728" priority="22" operator="containsText" text="Alta">
      <formula>NOT(ISERROR(SEARCH("Alta",H25)))</formula>
    </cfRule>
    <cfRule type="containsText" dxfId="727" priority="23" operator="containsText" text="Muy Alta">
      <formula>NOT(ISERROR(SEARCH("Muy Alta",H25)))</formula>
    </cfRule>
    <cfRule type="containsText" dxfId="726" priority="28" operator="containsText" text="Muy Baja">
      <formula>NOT(ISERROR(SEARCH("Muy Baja",H25)))</formula>
    </cfRule>
    <cfRule type="containsText" dxfId="725" priority="29" operator="containsText" text="Baja">
      <formula>NOT(ISERROR(SEARCH("Baja",H25)))</formula>
    </cfRule>
    <cfRule type="containsText" dxfId="724" priority="30" operator="containsText" text="Media">
      <formula>NOT(ISERROR(SEARCH("Media",H25)))</formula>
    </cfRule>
    <cfRule type="containsText" dxfId="723" priority="31" operator="containsText" text="Alta">
      <formula>NOT(ISERROR(SEARCH("Alta",H25)))</formula>
    </cfRule>
    <cfRule type="containsText" dxfId="722" priority="33" operator="containsText" text="Muy Alta">
      <formula>NOT(ISERROR(SEARCH("Muy Alta",H25)))</formula>
    </cfRule>
  </conditionalFormatting>
  <conditionalFormatting sqref="I25:I29">
    <cfRule type="containsText" dxfId="721" priority="24" operator="containsText" text="Catastrófico">
      <formula>NOT(ISERROR(SEARCH("Catastrófico",I25)))</formula>
    </cfRule>
    <cfRule type="containsText" dxfId="720" priority="25" operator="containsText" text="Mayor">
      <formula>NOT(ISERROR(SEARCH("Mayor",I25)))</formula>
    </cfRule>
    <cfRule type="containsText" dxfId="719" priority="26" operator="containsText" text="Menor">
      <formula>NOT(ISERROR(SEARCH("Menor",I25)))</formula>
    </cfRule>
    <cfRule type="containsText" dxfId="718" priority="27" operator="containsText" text="Leve">
      <formula>NOT(ISERROR(SEARCH("Leve",I25)))</formula>
    </cfRule>
    <cfRule type="containsText" dxfId="717" priority="32" operator="containsText" text="Moderado">
      <formula>NOT(ISERROR(SEARCH("Moderado",I25)))</formula>
    </cfRule>
  </conditionalFormatting>
  <conditionalFormatting sqref="K25:K29">
    <cfRule type="containsText" dxfId="716" priority="19" operator="containsText" text="Media">
      <formula>NOT(ISERROR(SEARCH("Media",K25)))</formula>
    </cfRule>
  </conditionalFormatting>
  <conditionalFormatting sqref="L25:L29">
    <cfRule type="containsText" dxfId="715" priority="18" operator="containsText" text="Moderado">
      <formula>NOT(ISERROR(SEARCH("Moderado",L25)))</formula>
    </cfRule>
  </conditionalFormatting>
  <conditionalFormatting sqref="J25:J29">
    <cfRule type="containsText" dxfId="714" priority="17" operator="containsText" text="Moderado">
      <formula>NOT(ISERROR(SEARCH("Moderado",J25)))</formula>
    </cfRule>
  </conditionalFormatting>
  <conditionalFormatting sqref="J25:J29">
    <cfRule type="containsText" dxfId="713" priority="15" operator="containsText" text="Bajo">
      <formula>NOT(ISERROR(SEARCH("Bajo",J25)))</formula>
    </cfRule>
    <cfRule type="containsText" dxfId="712" priority="16" operator="containsText" text="Extremo">
      <formula>NOT(ISERROR(SEARCH("Extremo",J25)))</formula>
    </cfRule>
  </conditionalFormatting>
  <conditionalFormatting sqref="K25:K29">
    <cfRule type="containsText" dxfId="711" priority="13" operator="containsText" text="Baja">
      <formula>NOT(ISERROR(SEARCH("Baja",K25)))</formula>
    </cfRule>
    <cfRule type="containsText" dxfId="710" priority="14" operator="containsText" text="Muy Baja">
      <formula>NOT(ISERROR(SEARCH("Muy Baja",K25)))</formula>
    </cfRule>
  </conditionalFormatting>
  <conditionalFormatting sqref="K25:K29">
    <cfRule type="containsText" dxfId="709" priority="11" operator="containsText" text="Muy Alta">
      <formula>NOT(ISERROR(SEARCH("Muy Alta",K25)))</formula>
    </cfRule>
    <cfRule type="containsText" dxfId="708" priority="12" operator="containsText" text="Alta">
      <formula>NOT(ISERROR(SEARCH("Alta",K25)))</formula>
    </cfRule>
  </conditionalFormatting>
  <conditionalFormatting sqref="L25:L29">
    <cfRule type="containsText" dxfId="707" priority="7" operator="containsText" text="Catastrófico">
      <formula>NOT(ISERROR(SEARCH("Catastrófico",L25)))</formula>
    </cfRule>
    <cfRule type="containsText" dxfId="706" priority="8" operator="containsText" text="Mayor">
      <formula>NOT(ISERROR(SEARCH("Mayor",L25)))</formula>
    </cfRule>
    <cfRule type="containsText" dxfId="705" priority="9" operator="containsText" text="Menor">
      <formula>NOT(ISERROR(SEARCH("Menor",L25)))</formula>
    </cfRule>
    <cfRule type="containsText" dxfId="704" priority="10" operator="containsText" text="Leve">
      <formula>NOT(ISERROR(SEARCH("Leve",L25)))</formula>
    </cfRule>
  </conditionalFormatting>
  <conditionalFormatting sqref="B10 B15 B20 B25 B30 B35 B40 B45 B50 B55">
    <cfRule type="containsText" dxfId="703" priority="1" operator="containsText" text="3- Moderado">
      <formula>NOT(ISERROR(SEARCH("3- Moderado",B10)))</formula>
    </cfRule>
    <cfRule type="containsText" dxfId="702" priority="2" operator="containsText" text="6- Moderado">
      <formula>NOT(ISERROR(SEARCH("6- Moderado",B10)))</formula>
    </cfRule>
    <cfRule type="containsText" dxfId="701" priority="3" operator="containsText" text="4- Moderado">
      <formula>NOT(ISERROR(SEARCH("4- Moderado",B10)))</formula>
    </cfRule>
    <cfRule type="containsText" dxfId="700" priority="4" operator="containsText" text="3- Bajo">
      <formula>NOT(ISERROR(SEARCH("3- Bajo",B10)))</formula>
    </cfRule>
    <cfRule type="containsText" dxfId="699" priority="5" operator="containsText" text="4- Bajo">
      <formula>NOT(ISERROR(SEARCH("4- Bajo",B10)))</formula>
    </cfRule>
    <cfRule type="containsText" dxfId="698" priority="6" operator="containsText" text="1- Bajo">
      <formula>NOT(ISERROR(SEARCH("1- Bajo",B10)))</formula>
    </cfRule>
  </conditionalFormatting>
  <dataValidations count="7">
    <dataValidation allowBlank="1" showInputMessage="1" showErrorMessage="1" prompt="Seleccionar el tipo de riesgo teniendo en cuenta que  factor organizaconal afecta. Ver explicacion en hoja " sqref="E8" xr:uid="{58721375-1522-430A-9835-A04F71CFAF83}"/>
    <dataValidation allowBlank="1" showInputMessage="1" showErrorMessage="1" prompt="Registrar qué factor  que ocasina el riesgo: un facot identtficado el contexto._x000a_O  personas, recursos, estilo de direccion , factores externos, , codiciones ambientales" sqref="F8:G8" xr:uid="{2080B5D0-ECC2-4523-8420-CCF7F16AA1A3}"/>
    <dataValidation allowBlank="1" showInputMessage="1" showErrorMessage="1" prompt="Que tan factible es que materialize el riesgo?" sqref="H8" xr:uid="{0287FF2F-11E7-441A-A07B-4A449AE82A2F}"/>
    <dataValidation allowBlank="1" showInputMessage="1" showErrorMessage="1" prompt="El grado de afectación puede ser " sqref="I8" xr:uid="{ECA09E7C-7264-4845-BC95-6ECC044A5530}"/>
    <dataValidation allowBlank="1" showInputMessage="1" showErrorMessage="1" prompt="Describir las actividades que se van a desarrollar para el proyecto" sqref="O7" xr:uid="{C943B8A3-054B-451B-A287-90321957BE45}"/>
    <dataValidation allowBlank="1" showInputMessage="1" showErrorMessage="1" prompt="Seleccionar si el responsable es el responsable de las acciones es el nivel central" sqref="P7:P8" xr:uid="{0CD8BDDF-BB16-4773-8330-204AD642AB05}"/>
    <dataValidation allowBlank="1" showInputMessage="1" showErrorMessage="1" prompt="seleccionar si el responsable de ejecutar las acciones es el nivel central" sqref="Q8:R8" xr:uid="{420A1DE1-2392-4967-BF66-5E9A9C0F32FC}"/>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F501B-633E-481C-A771-43147EFCD636}">
  <sheetPr>
    <tabColor theme="7" tint="0.39997558519241921"/>
  </sheetPr>
  <dimension ref="A1:JS59"/>
  <sheetViews>
    <sheetView zoomScale="71" zoomScaleNormal="71" workbookViewId="0">
      <selection activeCell="B10" sqref="B10:B14"/>
    </sheetView>
  </sheetViews>
  <sheetFormatPr defaultColWidth="11.42578125" defaultRowHeight="14.45"/>
  <cols>
    <col min="1" max="2" width="18.42578125" style="82" customWidth="1"/>
    <col min="3" max="3" width="15.5703125" customWidth="1"/>
    <col min="4" max="4" width="27.5703125" style="82" customWidth="1"/>
    <col min="5" max="5" width="18" style="193" customWidth="1"/>
    <col min="6" max="6" width="40.140625" customWidth="1"/>
    <col min="7" max="7" width="20.42578125" customWidth="1"/>
    <col min="8" max="8" width="10.42578125" style="194" customWidth="1"/>
    <col min="9" max="9" width="11.42578125" style="194" customWidth="1"/>
    <col min="10" max="10" width="10.140625" style="195" customWidth="1"/>
    <col min="11" max="11" width="11.42578125" style="194" customWidth="1"/>
    <col min="12" max="12" width="10.85546875" style="194" customWidth="1"/>
    <col min="13" max="13" width="18.28515625" style="194" bestFit="1" customWidth="1"/>
    <col min="14" max="14" width="18.28515625" bestFit="1" customWidth="1"/>
    <col min="15" max="15" width="32.85546875" customWidth="1"/>
    <col min="16" max="16" width="16.5703125" customWidth="1"/>
    <col min="17" max="18" width="14.28515625" customWidth="1"/>
    <col min="19" max="19" width="17.85546875" customWidth="1"/>
    <col min="20" max="20" width="15.140625" customWidth="1"/>
    <col min="21" max="21" width="16.140625" customWidth="1"/>
    <col min="22" max="177" width="11.42578125" style="7"/>
  </cols>
  <sheetData>
    <row r="1" spans="1:279" s="165" customFormat="1" ht="16.5" customHeight="1">
      <c r="A1" s="373"/>
      <c r="B1" s="374"/>
      <c r="C1" s="374"/>
      <c r="D1" s="508" t="s">
        <v>643</v>
      </c>
      <c r="E1" s="508"/>
      <c r="F1" s="508"/>
      <c r="G1" s="508"/>
      <c r="H1" s="508"/>
      <c r="I1" s="508"/>
      <c r="J1" s="508"/>
      <c r="K1" s="508"/>
      <c r="L1" s="508"/>
      <c r="M1" s="508"/>
      <c r="N1" s="508"/>
      <c r="O1" s="508"/>
      <c r="P1" s="508"/>
      <c r="Q1" s="509"/>
      <c r="R1" s="196"/>
      <c r="S1" s="365" t="s">
        <v>270</v>
      </c>
      <c r="T1" s="365"/>
      <c r="U1" s="365"/>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64"/>
      <c r="BS1" s="164"/>
      <c r="BT1" s="164"/>
      <c r="BU1" s="164"/>
      <c r="BV1" s="164"/>
      <c r="BW1" s="164"/>
      <c r="BX1" s="164"/>
      <c r="BY1" s="164"/>
      <c r="BZ1" s="164"/>
      <c r="CA1" s="164"/>
      <c r="CB1" s="164"/>
      <c r="CC1" s="164"/>
      <c r="CD1" s="164"/>
      <c r="CE1" s="164"/>
      <c r="CF1" s="164"/>
      <c r="CG1" s="164"/>
      <c r="CH1" s="164"/>
      <c r="CI1" s="164"/>
      <c r="CJ1" s="164"/>
      <c r="CK1" s="164"/>
      <c r="CL1" s="164"/>
      <c r="CM1" s="164"/>
      <c r="CN1" s="164"/>
      <c r="CO1" s="164"/>
      <c r="CP1" s="164"/>
      <c r="CQ1" s="164"/>
      <c r="CR1" s="164"/>
      <c r="CS1" s="164"/>
      <c r="CT1" s="164"/>
      <c r="CU1" s="164"/>
      <c r="CV1" s="164"/>
      <c r="CW1" s="164"/>
      <c r="CX1" s="164"/>
      <c r="CY1" s="164"/>
      <c r="CZ1" s="164"/>
      <c r="DA1" s="164"/>
      <c r="DB1" s="164"/>
      <c r="DC1" s="164"/>
      <c r="DD1" s="164"/>
      <c r="DE1" s="164"/>
      <c r="DF1" s="164"/>
      <c r="DG1" s="164"/>
      <c r="DH1" s="164"/>
      <c r="DI1" s="164"/>
      <c r="DJ1" s="164"/>
      <c r="DK1" s="164"/>
      <c r="DL1" s="164"/>
      <c r="DM1" s="164"/>
      <c r="DN1" s="164"/>
      <c r="DO1" s="164"/>
      <c r="DP1" s="164"/>
      <c r="DQ1" s="164"/>
      <c r="DR1" s="164"/>
      <c r="DS1" s="164"/>
      <c r="DT1" s="164"/>
      <c r="DU1" s="164"/>
      <c r="DV1" s="164"/>
      <c r="DW1" s="164"/>
      <c r="DX1" s="164"/>
      <c r="DY1" s="164"/>
      <c r="DZ1" s="164"/>
      <c r="EA1" s="164"/>
      <c r="EB1" s="164"/>
      <c r="EC1" s="164"/>
      <c r="ED1" s="164"/>
      <c r="EE1" s="164"/>
      <c r="EF1" s="164"/>
      <c r="EG1" s="164"/>
      <c r="EH1" s="164"/>
      <c r="EI1" s="164"/>
      <c r="EJ1" s="164"/>
      <c r="EK1" s="164"/>
      <c r="EL1" s="164"/>
      <c r="EM1" s="164"/>
      <c r="EN1" s="164"/>
      <c r="EO1" s="164"/>
      <c r="EP1" s="164"/>
      <c r="EQ1" s="164"/>
      <c r="ER1" s="164"/>
      <c r="ES1" s="164"/>
      <c r="ET1" s="164"/>
      <c r="EU1" s="164"/>
      <c r="EV1" s="164"/>
      <c r="EW1" s="164"/>
      <c r="EX1" s="164"/>
      <c r="EY1" s="164"/>
      <c r="EZ1" s="164"/>
      <c r="FA1" s="164"/>
      <c r="FB1" s="164"/>
      <c r="FC1" s="164"/>
      <c r="FD1" s="164"/>
      <c r="FE1" s="164"/>
      <c r="FF1" s="164"/>
      <c r="FG1" s="164"/>
      <c r="FH1" s="164"/>
      <c r="FI1" s="164"/>
      <c r="FJ1" s="164"/>
      <c r="FK1" s="164"/>
      <c r="FL1" s="164"/>
      <c r="FM1" s="164"/>
      <c r="FN1" s="164"/>
      <c r="FO1" s="164"/>
      <c r="FP1" s="164"/>
      <c r="FQ1" s="164"/>
      <c r="FR1" s="164"/>
      <c r="FS1" s="164"/>
      <c r="FT1" s="164"/>
      <c r="FU1" s="164"/>
      <c r="FV1" s="164"/>
      <c r="FW1" s="164"/>
      <c r="FX1" s="164"/>
      <c r="FY1" s="164"/>
      <c r="FZ1" s="164"/>
      <c r="GA1" s="164"/>
      <c r="GB1" s="164"/>
      <c r="GC1" s="164"/>
      <c r="GD1" s="164"/>
      <c r="GE1" s="164"/>
      <c r="GF1" s="164"/>
      <c r="GG1" s="164"/>
      <c r="GH1" s="164"/>
      <c r="GI1" s="164"/>
      <c r="GJ1" s="164"/>
      <c r="GK1" s="164"/>
      <c r="GL1" s="164"/>
      <c r="GM1" s="164"/>
      <c r="GN1" s="164"/>
      <c r="GO1" s="164"/>
      <c r="GP1" s="164"/>
      <c r="GQ1" s="164"/>
      <c r="GR1" s="164"/>
      <c r="GS1" s="164"/>
      <c r="GT1" s="164"/>
      <c r="GU1" s="164"/>
      <c r="GV1" s="164"/>
      <c r="GW1" s="164"/>
      <c r="GX1" s="164"/>
      <c r="GY1" s="164"/>
      <c r="GZ1" s="164"/>
      <c r="HA1" s="164"/>
      <c r="HB1" s="164"/>
      <c r="HC1" s="164"/>
      <c r="HD1" s="164"/>
      <c r="HE1" s="164"/>
      <c r="HF1" s="164"/>
      <c r="HG1" s="164"/>
      <c r="HH1" s="164"/>
      <c r="HI1" s="164"/>
      <c r="HJ1" s="164"/>
      <c r="HK1" s="164"/>
      <c r="HL1" s="164"/>
      <c r="HM1" s="164"/>
      <c r="HN1" s="164"/>
      <c r="HO1" s="164"/>
      <c r="HP1" s="164"/>
      <c r="HQ1" s="164"/>
      <c r="HR1" s="164"/>
      <c r="HS1" s="164"/>
      <c r="HT1" s="164"/>
      <c r="HU1" s="164"/>
      <c r="HV1" s="164"/>
      <c r="HW1" s="164"/>
      <c r="HX1" s="164"/>
      <c r="HY1" s="164"/>
      <c r="HZ1" s="164"/>
      <c r="IA1" s="164"/>
      <c r="IB1" s="164"/>
      <c r="IC1" s="164"/>
      <c r="ID1" s="164"/>
      <c r="IE1" s="164"/>
      <c r="IF1" s="164"/>
      <c r="IG1" s="164"/>
      <c r="IH1" s="164"/>
      <c r="II1" s="164"/>
      <c r="IJ1" s="164"/>
      <c r="IK1" s="164"/>
      <c r="IL1" s="164"/>
      <c r="IM1" s="164"/>
      <c r="IN1" s="164"/>
      <c r="IO1" s="164"/>
      <c r="IP1" s="164"/>
      <c r="IQ1" s="164"/>
      <c r="IR1" s="164"/>
      <c r="IS1" s="164"/>
      <c r="IT1" s="164"/>
      <c r="IU1" s="164"/>
      <c r="IV1" s="164"/>
      <c r="IW1" s="164"/>
      <c r="IX1" s="164"/>
      <c r="IY1" s="164"/>
      <c r="IZ1" s="164"/>
      <c r="JA1" s="164"/>
      <c r="JB1" s="164"/>
      <c r="JC1" s="164"/>
      <c r="JD1" s="164"/>
      <c r="JE1" s="164"/>
      <c r="JF1" s="164"/>
      <c r="JG1" s="164"/>
      <c r="JH1" s="164"/>
      <c r="JI1" s="164"/>
      <c r="JJ1" s="164"/>
      <c r="JK1" s="164"/>
      <c r="JL1" s="164"/>
      <c r="JM1" s="164"/>
      <c r="JN1" s="164"/>
      <c r="JO1" s="164"/>
      <c r="JP1" s="164"/>
      <c r="JQ1" s="164"/>
      <c r="JR1" s="164"/>
      <c r="JS1" s="164"/>
    </row>
    <row r="2" spans="1:279" s="165" customFormat="1" ht="39.75" customHeight="1">
      <c r="A2" s="375"/>
      <c r="B2" s="376"/>
      <c r="C2" s="376"/>
      <c r="D2" s="510"/>
      <c r="E2" s="510"/>
      <c r="F2" s="510"/>
      <c r="G2" s="510"/>
      <c r="H2" s="510"/>
      <c r="I2" s="510"/>
      <c r="J2" s="510"/>
      <c r="K2" s="510"/>
      <c r="L2" s="510"/>
      <c r="M2" s="510"/>
      <c r="N2" s="510"/>
      <c r="O2" s="510"/>
      <c r="P2" s="510"/>
      <c r="Q2" s="511"/>
      <c r="R2" s="196"/>
      <c r="S2" s="365"/>
      <c r="T2" s="365"/>
      <c r="U2" s="365"/>
      <c r="V2" s="164"/>
      <c r="W2" s="164"/>
      <c r="X2" s="164"/>
      <c r="Y2" s="164"/>
      <c r="Z2" s="164"/>
      <c r="AA2" s="164"/>
      <c r="AB2" s="164"/>
      <c r="AC2" s="164"/>
      <c r="AD2" s="164"/>
      <c r="AE2" s="164"/>
      <c r="AF2" s="164"/>
      <c r="AG2" s="164"/>
      <c r="AH2" s="164"/>
      <c r="AI2" s="164"/>
      <c r="AJ2" s="164"/>
      <c r="AK2" s="164"/>
      <c r="AL2" s="164"/>
      <c r="AM2" s="164"/>
      <c r="AN2" s="164"/>
      <c r="AO2" s="164"/>
      <c r="AP2" s="164"/>
      <c r="AQ2" s="164"/>
      <c r="AR2" s="164"/>
      <c r="AS2" s="164"/>
      <c r="AT2" s="164"/>
      <c r="AU2" s="164"/>
      <c r="AV2" s="164"/>
      <c r="AW2" s="164"/>
      <c r="AX2" s="164"/>
      <c r="AY2" s="164"/>
      <c r="AZ2" s="164"/>
      <c r="BA2" s="164"/>
      <c r="BB2" s="164"/>
      <c r="BC2" s="164"/>
      <c r="BD2" s="164"/>
      <c r="BE2" s="164"/>
      <c r="BF2" s="164"/>
      <c r="BG2" s="164"/>
      <c r="BH2" s="164"/>
      <c r="BI2" s="164"/>
      <c r="BJ2" s="164"/>
      <c r="BK2" s="164"/>
      <c r="BL2" s="164"/>
      <c r="BM2" s="164"/>
      <c r="BN2" s="164"/>
      <c r="BO2" s="164"/>
      <c r="BP2" s="164"/>
      <c r="BQ2" s="164"/>
      <c r="BR2" s="164"/>
      <c r="BS2" s="164"/>
      <c r="BT2" s="164"/>
      <c r="BU2" s="164"/>
      <c r="BV2" s="164"/>
      <c r="BW2" s="164"/>
      <c r="BX2" s="164"/>
      <c r="BY2" s="164"/>
      <c r="BZ2" s="164"/>
      <c r="CA2" s="164"/>
      <c r="CB2" s="164"/>
      <c r="CC2" s="164"/>
      <c r="CD2" s="164"/>
      <c r="CE2" s="164"/>
      <c r="CF2" s="164"/>
      <c r="CG2" s="164"/>
      <c r="CH2" s="164"/>
      <c r="CI2" s="164"/>
      <c r="CJ2" s="164"/>
      <c r="CK2" s="164"/>
      <c r="CL2" s="164"/>
      <c r="CM2" s="164"/>
      <c r="CN2" s="164"/>
      <c r="CO2" s="164"/>
      <c r="CP2" s="164"/>
      <c r="CQ2" s="164"/>
      <c r="CR2" s="164"/>
      <c r="CS2" s="164"/>
      <c r="CT2" s="164"/>
      <c r="CU2" s="164"/>
      <c r="CV2" s="164"/>
      <c r="CW2" s="164"/>
      <c r="CX2" s="164"/>
      <c r="CY2" s="164"/>
      <c r="CZ2" s="164"/>
      <c r="DA2" s="164"/>
      <c r="DB2" s="164"/>
      <c r="DC2" s="164"/>
      <c r="DD2" s="164"/>
      <c r="DE2" s="164"/>
      <c r="DF2" s="164"/>
      <c r="DG2" s="164"/>
      <c r="DH2" s="164"/>
      <c r="DI2" s="164"/>
      <c r="DJ2" s="164"/>
      <c r="DK2" s="164"/>
      <c r="DL2" s="164"/>
      <c r="DM2" s="164"/>
      <c r="DN2" s="164"/>
      <c r="DO2" s="164"/>
      <c r="DP2" s="164"/>
      <c r="DQ2" s="164"/>
      <c r="DR2" s="164"/>
      <c r="DS2" s="164"/>
      <c r="DT2" s="164"/>
      <c r="DU2" s="164"/>
      <c r="DV2" s="164"/>
      <c r="DW2" s="164"/>
      <c r="DX2" s="164"/>
      <c r="DY2" s="164"/>
      <c r="DZ2" s="164"/>
      <c r="EA2" s="164"/>
      <c r="EB2" s="164"/>
      <c r="EC2" s="164"/>
      <c r="ED2" s="164"/>
      <c r="EE2" s="164"/>
      <c r="EF2" s="164"/>
      <c r="EG2" s="164"/>
      <c r="EH2" s="164"/>
      <c r="EI2" s="164"/>
      <c r="EJ2" s="164"/>
      <c r="EK2" s="164"/>
      <c r="EL2" s="164"/>
      <c r="EM2" s="164"/>
      <c r="EN2" s="164"/>
      <c r="EO2" s="164"/>
      <c r="EP2" s="164"/>
      <c r="EQ2" s="164"/>
      <c r="ER2" s="164"/>
      <c r="ES2" s="164"/>
      <c r="ET2" s="164"/>
      <c r="EU2" s="164"/>
      <c r="EV2" s="164"/>
      <c r="EW2" s="164"/>
      <c r="EX2" s="164"/>
      <c r="EY2" s="164"/>
      <c r="EZ2" s="164"/>
      <c r="FA2" s="164"/>
      <c r="FB2" s="164"/>
      <c r="FC2" s="164"/>
      <c r="FD2" s="164"/>
      <c r="FE2" s="164"/>
      <c r="FF2" s="164"/>
      <c r="FG2" s="164"/>
      <c r="FH2" s="164"/>
      <c r="FI2" s="164"/>
      <c r="FJ2" s="164"/>
      <c r="FK2" s="164"/>
      <c r="FL2" s="164"/>
      <c r="FM2" s="164"/>
      <c r="FN2" s="164"/>
      <c r="FO2" s="164"/>
      <c r="FP2" s="164"/>
      <c r="FQ2" s="164"/>
      <c r="FR2" s="164"/>
      <c r="FS2" s="164"/>
      <c r="FT2" s="164"/>
      <c r="FU2" s="164"/>
      <c r="FV2" s="164"/>
      <c r="FW2" s="164"/>
      <c r="FX2" s="164"/>
      <c r="FY2" s="164"/>
      <c r="FZ2" s="164"/>
      <c r="GA2" s="164"/>
      <c r="GB2" s="164"/>
      <c r="GC2" s="164"/>
      <c r="GD2" s="164"/>
      <c r="GE2" s="164"/>
      <c r="GF2" s="164"/>
      <c r="GG2" s="164"/>
      <c r="GH2" s="164"/>
      <c r="GI2" s="164"/>
      <c r="GJ2" s="164"/>
      <c r="GK2" s="164"/>
      <c r="GL2" s="164"/>
      <c r="GM2" s="164"/>
      <c r="GN2" s="164"/>
      <c r="GO2" s="164"/>
      <c r="GP2" s="164"/>
      <c r="GQ2" s="164"/>
      <c r="GR2" s="164"/>
      <c r="GS2" s="164"/>
      <c r="GT2" s="164"/>
      <c r="GU2" s="164"/>
      <c r="GV2" s="164"/>
      <c r="GW2" s="164"/>
      <c r="GX2" s="164"/>
      <c r="GY2" s="164"/>
      <c r="GZ2" s="164"/>
      <c r="HA2" s="164"/>
      <c r="HB2" s="164"/>
      <c r="HC2" s="164"/>
      <c r="HD2" s="164"/>
      <c r="HE2" s="164"/>
      <c r="HF2" s="164"/>
      <c r="HG2" s="164"/>
      <c r="HH2" s="164"/>
      <c r="HI2" s="164"/>
      <c r="HJ2" s="164"/>
      <c r="HK2" s="164"/>
      <c r="HL2" s="164"/>
      <c r="HM2" s="164"/>
      <c r="HN2" s="164"/>
      <c r="HO2" s="164"/>
      <c r="HP2" s="164"/>
      <c r="HQ2" s="164"/>
      <c r="HR2" s="164"/>
      <c r="HS2" s="164"/>
      <c r="HT2" s="164"/>
      <c r="HU2" s="164"/>
      <c r="HV2" s="164"/>
      <c r="HW2" s="164"/>
      <c r="HX2" s="164"/>
      <c r="HY2" s="164"/>
      <c r="HZ2" s="164"/>
      <c r="IA2" s="164"/>
      <c r="IB2" s="164"/>
      <c r="IC2" s="164"/>
      <c r="ID2" s="164"/>
      <c r="IE2" s="164"/>
      <c r="IF2" s="164"/>
      <c r="IG2" s="164"/>
      <c r="IH2" s="164"/>
      <c r="II2" s="164"/>
      <c r="IJ2" s="164"/>
      <c r="IK2" s="164"/>
      <c r="IL2" s="164"/>
      <c r="IM2" s="164"/>
      <c r="IN2" s="164"/>
      <c r="IO2" s="164"/>
      <c r="IP2" s="164"/>
      <c r="IQ2" s="164"/>
      <c r="IR2" s="164"/>
      <c r="IS2" s="164"/>
      <c r="IT2" s="164"/>
      <c r="IU2" s="164"/>
      <c r="IV2" s="164"/>
      <c r="IW2" s="164"/>
      <c r="IX2" s="164"/>
      <c r="IY2" s="164"/>
      <c r="IZ2" s="164"/>
      <c r="JA2" s="164"/>
      <c r="JB2" s="164"/>
      <c r="JC2" s="164"/>
      <c r="JD2" s="164"/>
      <c r="JE2" s="164"/>
      <c r="JF2" s="164"/>
      <c r="JG2" s="164"/>
      <c r="JH2" s="164"/>
      <c r="JI2" s="164"/>
      <c r="JJ2" s="164"/>
      <c r="JK2" s="164"/>
      <c r="JL2" s="164"/>
      <c r="JM2" s="164"/>
      <c r="JN2" s="164"/>
      <c r="JO2" s="164"/>
      <c r="JP2" s="164"/>
      <c r="JQ2" s="164"/>
      <c r="JR2" s="164"/>
      <c r="JS2" s="164"/>
    </row>
    <row r="3" spans="1:279" s="165" customFormat="1" ht="3" customHeight="1">
      <c r="A3" s="2"/>
      <c r="B3" s="2"/>
      <c r="C3" s="3"/>
      <c r="D3" s="510"/>
      <c r="E3" s="510"/>
      <c r="F3" s="510"/>
      <c r="G3" s="510"/>
      <c r="H3" s="510"/>
      <c r="I3" s="510"/>
      <c r="J3" s="510"/>
      <c r="K3" s="510"/>
      <c r="L3" s="510"/>
      <c r="M3" s="510"/>
      <c r="N3" s="510"/>
      <c r="O3" s="510"/>
      <c r="P3" s="510"/>
      <c r="Q3" s="511"/>
      <c r="R3" s="196"/>
      <c r="S3" s="365"/>
      <c r="T3" s="365"/>
      <c r="U3" s="365"/>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c r="AV3" s="164"/>
      <c r="AW3" s="164"/>
      <c r="AX3" s="164"/>
      <c r="AY3" s="164"/>
      <c r="AZ3" s="164"/>
      <c r="BA3" s="164"/>
      <c r="BB3" s="164"/>
      <c r="BC3" s="164"/>
      <c r="BD3" s="164"/>
      <c r="BE3" s="164"/>
      <c r="BF3" s="164"/>
      <c r="BG3" s="164"/>
      <c r="BH3" s="164"/>
      <c r="BI3" s="164"/>
      <c r="BJ3" s="164"/>
      <c r="BK3" s="164"/>
      <c r="BL3" s="164"/>
      <c r="BM3" s="164"/>
      <c r="BN3" s="164"/>
      <c r="BO3" s="164"/>
      <c r="BP3" s="164"/>
      <c r="BQ3" s="164"/>
      <c r="BR3" s="164"/>
      <c r="BS3" s="164"/>
      <c r="BT3" s="164"/>
      <c r="BU3" s="164"/>
      <c r="BV3" s="164"/>
      <c r="BW3" s="164"/>
      <c r="BX3" s="164"/>
      <c r="BY3" s="164"/>
      <c r="BZ3" s="164"/>
      <c r="CA3" s="164"/>
      <c r="CB3" s="164"/>
      <c r="CC3" s="164"/>
      <c r="CD3" s="164"/>
      <c r="CE3" s="164"/>
      <c r="CF3" s="164"/>
      <c r="CG3" s="164"/>
      <c r="CH3" s="164"/>
      <c r="CI3" s="164"/>
      <c r="CJ3" s="164"/>
      <c r="CK3" s="164"/>
      <c r="CL3" s="164"/>
      <c r="CM3" s="164"/>
      <c r="CN3" s="164"/>
      <c r="CO3" s="164"/>
      <c r="CP3" s="164"/>
      <c r="CQ3" s="164"/>
      <c r="CR3" s="164"/>
      <c r="CS3" s="164"/>
      <c r="CT3" s="164"/>
      <c r="CU3" s="164"/>
      <c r="CV3" s="164"/>
      <c r="CW3" s="164"/>
      <c r="CX3" s="164"/>
      <c r="CY3" s="164"/>
      <c r="CZ3" s="164"/>
      <c r="DA3" s="164"/>
      <c r="DB3" s="164"/>
      <c r="DC3" s="164"/>
      <c r="DD3" s="164"/>
      <c r="DE3" s="164"/>
      <c r="DF3" s="164"/>
      <c r="DG3" s="164"/>
      <c r="DH3" s="164"/>
      <c r="DI3" s="164"/>
      <c r="DJ3" s="164"/>
      <c r="DK3" s="164"/>
      <c r="DL3" s="164"/>
      <c r="DM3" s="164"/>
      <c r="DN3" s="164"/>
      <c r="DO3" s="164"/>
      <c r="DP3" s="164"/>
      <c r="DQ3" s="164"/>
      <c r="DR3" s="164"/>
      <c r="DS3" s="164"/>
      <c r="DT3" s="164"/>
      <c r="DU3" s="164"/>
      <c r="DV3" s="164"/>
      <c r="DW3" s="164"/>
      <c r="DX3" s="164"/>
      <c r="DY3" s="164"/>
      <c r="DZ3" s="164"/>
      <c r="EA3" s="164"/>
      <c r="EB3" s="164"/>
      <c r="EC3" s="164"/>
      <c r="ED3" s="164"/>
      <c r="EE3" s="164"/>
      <c r="EF3" s="164"/>
      <c r="EG3" s="164"/>
      <c r="EH3" s="164"/>
      <c r="EI3" s="164"/>
      <c r="EJ3" s="164"/>
      <c r="EK3" s="164"/>
      <c r="EL3" s="164"/>
      <c r="EM3" s="164"/>
      <c r="EN3" s="164"/>
      <c r="EO3" s="164"/>
      <c r="EP3" s="164"/>
      <c r="EQ3" s="164"/>
      <c r="ER3" s="164"/>
      <c r="ES3" s="164"/>
      <c r="ET3" s="164"/>
      <c r="EU3" s="164"/>
      <c r="EV3" s="164"/>
      <c r="EW3" s="164"/>
      <c r="EX3" s="164"/>
      <c r="EY3" s="164"/>
      <c r="EZ3" s="164"/>
      <c r="FA3" s="164"/>
      <c r="FB3" s="164"/>
      <c r="FC3" s="164"/>
      <c r="FD3" s="164"/>
      <c r="FE3" s="164"/>
      <c r="FF3" s="164"/>
      <c r="FG3" s="164"/>
      <c r="FH3" s="164"/>
      <c r="FI3" s="164"/>
      <c r="FJ3" s="164"/>
      <c r="FK3" s="164"/>
      <c r="FL3" s="164"/>
      <c r="FM3" s="164"/>
      <c r="FN3" s="164"/>
      <c r="FO3" s="164"/>
      <c r="FP3" s="164"/>
      <c r="FQ3" s="164"/>
      <c r="FR3" s="164"/>
      <c r="FS3" s="164"/>
      <c r="FT3" s="164"/>
      <c r="FU3" s="164"/>
      <c r="FV3" s="164"/>
      <c r="FW3" s="164"/>
      <c r="FX3" s="164"/>
      <c r="FY3" s="164"/>
      <c r="FZ3" s="164"/>
      <c r="GA3" s="164"/>
      <c r="GB3" s="164"/>
      <c r="GC3" s="164"/>
      <c r="GD3" s="164"/>
      <c r="GE3" s="164"/>
      <c r="GF3" s="164"/>
      <c r="GG3" s="164"/>
      <c r="GH3" s="164"/>
      <c r="GI3" s="164"/>
      <c r="GJ3" s="164"/>
      <c r="GK3" s="164"/>
      <c r="GL3" s="164"/>
      <c r="GM3" s="164"/>
      <c r="GN3" s="164"/>
      <c r="GO3" s="164"/>
      <c r="GP3" s="164"/>
      <c r="GQ3" s="164"/>
      <c r="GR3" s="164"/>
      <c r="GS3" s="164"/>
      <c r="GT3" s="164"/>
      <c r="GU3" s="164"/>
      <c r="GV3" s="164"/>
      <c r="GW3" s="164"/>
      <c r="GX3" s="164"/>
      <c r="GY3" s="164"/>
      <c r="GZ3" s="164"/>
      <c r="HA3" s="164"/>
      <c r="HB3" s="164"/>
      <c r="HC3" s="164"/>
      <c r="HD3" s="164"/>
      <c r="HE3" s="164"/>
      <c r="HF3" s="164"/>
      <c r="HG3" s="164"/>
      <c r="HH3" s="164"/>
      <c r="HI3" s="164"/>
      <c r="HJ3" s="164"/>
      <c r="HK3" s="164"/>
      <c r="HL3" s="164"/>
      <c r="HM3" s="164"/>
      <c r="HN3" s="164"/>
      <c r="HO3" s="164"/>
      <c r="HP3" s="164"/>
      <c r="HQ3" s="164"/>
      <c r="HR3" s="164"/>
      <c r="HS3" s="164"/>
      <c r="HT3" s="164"/>
      <c r="HU3" s="164"/>
      <c r="HV3" s="164"/>
      <c r="HW3" s="164"/>
      <c r="HX3" s="164"/>
      <c r="HY3" s="164"/>
      <c r="HZ3" s="164"/>
      <c r="IA3" s="164"/>
      <c r="IB3" s="164"/>
      <c r="IC3" s="164"/>
      <c r="ID3" s="164"/>
      <c r="IE3" s="164"/>
      <c r="IF3" s="164"/>
      <c r="IG3" s="164"/>
      <c r="IH3" s="164"/>
      <c r="II3" s="164"/>
      <c r="IJ3" s="164"/>
      <c r="IK3" s="164"/>
      <c r="IL3" s="164"/>
      <c r="IM3" s="164"/>
      <c r="IN3" s="164"/>
      <c r="IO3" s="164"/>
      <c r="IP3" s="164"/>
      <c r="IQ3" s="164"/>
      <c r="IR3" s="164"/>
      <c r="IS3" s="164"/>
      <c r="IT3" s="164"/>
      <c r="IU3" s="164"/>
      <c r="IV3" s="164"/>
      <c r="IW3" s="164"/>
      <c r="IX3" s="164"/>
      <c r="IY3" s="164"/>
      <c r="IZ3" s="164"/>
      <c r="JA3" s="164"/>
      <c r="JB3" s="164"/>
      <c r="JC3" s="164"/>
      <c r="JD3" s="164"/>
      <c r="JE3" s="164"/>
      <c r="JF3" s="164"/>
      <c r="JG3" s="164"/>
      <c r="JH3" s="164"/>
      <c r="JI3" s="164"/>
      <c r="JJ3" s="164"/>
      <c r="JK3" s="164"/>
      <c r="JL3" s="164"/>
      <c r="JM3" s="164"/>
      <c r="JN3" s="164"/>
      <c r="JO3" s="164"/>
      <c r="JP3" s="164"/>
      <c r="JQ3" s="164"/>
      <c r="JR3" s="164"/>
      <c r="JS3" s="164"/>
    </row>
    <row r="4" spans="1:279" s="165" customFormat="1" ht="41.25" customHeight="1">
      <c r="A4" s="366" t="s">
        <v>271</v>
      </c>
      <c r="B4" s="367"/>
      <c r="C4" s="368"/>
      <c r="D4" s="369" t="str">
        <f>'Mapa Final'!D4</f>
        <v>Administración de Justicia</v>
      </c>
      <c r="E4" s="370"/>
      <c r="F4" s="370"/>
      <c r="G4" s="370"/>
      <c r="H4" s="370"/>
      <c r="I4" s="370"/>
      <c r="J4" s="370"/>
      <c r="K4" s="370"/>
      <c r="L4" s="370"/>
      <c r="M4" s="370"/>
      <c r="N4" s="371"/>
      <c r="O4" s="372"/>
      <c r="P4" s="372"/>
      <c r="Q4" s="372"/>
      <c r="R4" s="3"/>
      <c r="S4" s="1"/>
      <c r="T4" s="1"/>
      <c r="U4" s="1"/>
      <c r="V4" s="164"/>
      <c r="W4" s="164"/>
      <c r="X4" s="164"/>
      <c r="Y4" s="164"/>
      <c r="Z4" s="164"/>
      <c r="AA4" s="164"/>
      <c r="AB4" s="164"/>
      <c r="AC4" s="164"/>
      <c r="AD4" s="164"/>
      <c r="AE4" s="164"/>
      <c r="AF4" s="164"/>
      <c r="AG4" s="164"/>
      <c r="AH4" s="164"/>
      <c r="AI4" s="164"/>
      <c r="AJ4" s="164"/>
      <c r="AK4" s="164"/>
      <c r="AL4" s="164"/>
      <c r="AM4" s="164"/>
      <c r="AN4" s="164"/>
      <c r="AO4" s="164"/>
      <c r="AP4" s="164"/>
      <c r="AQ4" s="164"/>
      <c r="AR4" s="164"/>
      <c r="AS4" s="164"/>
      <c r="AT4" s="164"/>
      <c r="AU4" s="164"/>
      <c r="AV4" s="164"/>
      <c r="AW4" s="164"/>
      <c r="AX4" s="164"/>
      <c r="AY4" s="164"/>
      <c r="AZ4" s="164"/>
      <c r="BA4" s="164"/>
      <c r="BB4" s="164"/>
      <c r="BC4" s="164"/>
      <c r="BD4" s="164"/>
      <c r="BE4" s="164"/>
      <c r="BF4" s="164"/>
      <c r="BG4" s="164"/>
      <c r="BH4" s="164"/>
      <c r="BI4" s="164"/>
      <c r="BJ4" s="164"/>
      <c r="BK4" s="164"/>
      <c r="BL4" s="164"/>
      <c r="BM4" s="164"/>
      <c r="BN4" s="164"/>
      <c r="BO4" s="164"/>
      <c r="BP4" s="164"/>
      <c r="BQ4" s="164"/>
      <c r="BR4" s="164"/>
      <c r="BS4" s="164"/>
      <c r="BT4" s="164"/>
      <c r="BU4" s="164"/>
      <c r="BV4" s="164"/>
      <c r="BW4" s="164"/>
      <c r="BX4" s="164"/>
      <c r="BY4" s="164"/>
      <c r="BZ4" s="164"/>
      <c r="CA4" s="164"/>
      <c r="CB4" s="164"/>
      <c r="CC4" s="164"/>
      <c r="CD4" s="164"/>
      <c r="CE4" s="164"/>
      <c r="CF4" s="164"/>
      <c r="CG4" s="164"/>
      <c r="CH4" s="164"/>
      <c r="CI4" s="164"/>
      <c r="CJ4" s="164"/>
      <c r="CK4" s="164"/>
      <c r="CL4" s="164"/>
      <c r="CM4" s="164"/>
      <c r="CN4" s="164"/>
      <c r="CO4" s="164"/>
      <c r="CP4" s="164"/>
      <c r="CQ4" s="164"/>
      <c r="CR4" s="164"/>
      <c r="CS4" s="164"/>
      <c r="CT4" s="164"/>
      <c r="CU4" s="164"/>
      <c r="CV4" s="164"/>
      <c r="CW4" s="164"/>
      <c r="CX4" s="164"/>
      <c r="CY4" s="164"/>
      <c r="CZ4" s="164"/>
      <c r="DA4" s="164"/>
      <c r="DB4" s="164"/>
      <c r="DC4" s="164"/>
      <c r="DD4" s="164"/>
      <c r="DE4" s="164"/>
      <c r="DF4" s="164"/>
      <c r="DG4" s="164"/>
      <c r="DH4" s="164"/>
      <c r="DI4" s="164"/>
      <c r="DJ4" s="164"/>
      <c r="DK4" s="164"/>
      <c r="DL4" s="164"/>
      <c r="DM4" s="164"/>
      <c r="DN4" s="164"/>
      <c r="DO4" s="164"/>
      <c r="DP4" s="164"/>
      <c r="DQ4" s="164"/>
      <c r="DR4" s="164"/>
      <c r="DS4" s="164"/>
      <c r="DT4" s="164"/>
      <c r="DU4" s="164"/>
      <c r="DV4" s="164"/>
      <c r="DW4" s="164"/>
      <c r="DX4" s="164"/>
      <c r="DY4" s="164"/>
      <c r="DZ4" s="164"/>
      <c r="EA4" s="164"/>
      <c r="EB4" s="164"/>
      <c r="EC4" s="164"/>
      <c r="ED4" s="164"/>
      <c r="EE4" s="164"/>
      <c r="EF4" s="164"/>
      <c r="EG4" s="164"/>
      <c r="EH4" s="164"/>
      <c r="EI4" s="164"/>
      <c r="EJ4" s="164"/>
      <c r="EK4" s="164"/>
      <c r="EL4" s="164"/>
      <c r="EM4" s="164"/>
      <c r="EN4" s="164"/>
      <c r="EO4" s="164"/>
      <c r="EP4" s="164"/>
      <c r="EQ4" s="164"/>
      <c r="ER4" s="164"/>
      <c r="ES4" s="164"/>
      <c r="ET4" s="164"/>
      <c r="EU4" s="164"/>
      <c r="EV4" s="164"/>
      <c r="EW4" s="164"/>
      <c r="EX4" s="164"/>
      <c r="EY4" s="164"/>
      <c r="EZ4" s="164"/>
      <c r="FA4" s="164"/>
      <c r="FB4" s="164"/>
      <c r="FC4" s="164"/>
      <c r="FD4" s="164"/>
      <c r="FE4" s="164"/>
      <c r="FF4" s="164"/>
      <c r="FG4" s="164"/>
      <c r="FH4" s="164"/>
      <c r="FI4" s="164"/>
      <c r="FJ4" s="164"/>
      <c r="FK4" s="164"/>
      <c r="FL4" s="164"/>
      <c r="FM4" s="164"/>
      <c r="FN4" s="164"/>
      <c r="FO4" s="164"/>
      <c r="FP4" s="164"/>
      <c r="FQ4" s="164"/>
      <c r="FR4" s="164"/>
      <c r="FS4" s="164"/>
      <c r="FT4" s="164"/>
      <c r="FU4" s="164"/>
      <c r="FV4" s="164"/>
      <c r="FW4" s="164"/>
      <c r="FX4" s="164"/>
      <c r="FY4" s="164"/>
      <c r="FZ4" s="164"/>
      <c r="GA4" s="164"/>
      <c r="GB4" s="164"/>
      <c r="GC4" s="164"/>
      <c r="GD4" s="164"/>
      <c r="GE4" s="164"/>
      <c r="GF4" s="164"/>
      <c r="GG4" s="164"/>
      <c r="GH4" s="164"/>
      <c r="GI4" s="164"/>
      <c r="GJ4" s="164"/>
      <c r="GK4" s="164"/>
      <c r="GL4" s="164"/>
      <c r="GM4" s="164"/>
      <c r="GN4" s="164"/>
      <c r="GO4" s="164"/>
      <c r="GP4" s="164"/>
      <c r="GQ4" s="164"/>
      <c r="GR4" s="164"/>
      <c r="GS4" s="164"/>
      <c r="GT4" s="164"/>
      <c r="GU4" s="164"/>
      <c r="GV4" s="164"/>
      <c r="GW4" s="164"/>
      <c r="GX4" s="164"/>
      <c r="GY4" s="164"/>
      <c r="GZ4" s="164"/>
      <c r="HA4" s="164"/>
      <c r="HB4" s="164"/>
      <c r="HC4" s="164"/>
      <c r="HD4" s="164"/>
      <c r="HE4" s="164"/>
      <c r="HF4" s="164"/>
      <c r="HG4" s="164"/>
      <c r="HH4" s="164"/>
      <c r="HI4" s="164"/>
      <c r="HJ4" s="164"/>
      <c r="HK4" s="164"/>
      <c r="HL4" s="164"/>
      <c r="HM4" s="164"/>
      <c r="HN4" s="164"/>
      <c r="HO4" s="164"/>
      <c r="HP4" s="164"/>
      <c r="HQ4" s="164"/>
      <c r="HR4" s="164"/>
      <c r="HS4" s="164"/>
      <c r="HT4" s="164"/>
      <c r="HU4" s="164"/>
      <c r="HV4" s="164"/>
      <c r="HW4" s="164"/>
      <c r="HX4" s="164"/>
      <c r="HY4" s="164"/>
      <c r="HZ4" s="164"/>
      <c r="IA4" s="164"/>
      <c r="IB4" s="164"/>
      <c r="IC4" s="164"/>
      <c r="ID4" s="164"/>
      <c r="IE4" s="164"/>
      <c r="IF4" s="164"/>
      <c r="IG4" s="164"/>
      <c r="IH4" s="164"/>
      <c r="II4" s="164"/>
      <c r="IJ4" s="164"/>
      <c r="IK4" s="164"/>
      <c r="IL4" s="164"/>
      <c r="IM4" s="164"/>
      <c r="IN4" s="164"/>
      <c r="IO4" s="164"/>
      <c r="IP4" s="164"/>
      <c r="IQ4" s="164"/>
      <c r="IR4" s="164"/>
      <c r="IS4" s="164"/>
      <c r="IT4" s="164"/>
      <c r="IU4" s="164"/>
      <c r="IV4" s="164"/>
      <c r="IW4" s="164"/>
      <c r="IX4" s="164"/>
      <c r="IY4" s="164"/>
      <c r="IZ4" s="164"/>
      <c r="JA4" s="164"/>
      <c r="JB4" s="164"/>
      <c r="JC4" s="164"/>
      <c r="JD4" s="164"/>
      <c r="JE4" s="164"/>
      <c r="JF4" s="164"/>
      <c r="JG4" s="164"/>
      <c r="JH4" s="164"/>
      <c r="JI4" s="164"/>
      <c r="JJ4" s="164"/>
      <c r="JK4" s="164"/>
      <c r="JL4" s="164"/>
      <c r="JM4" s="164"/>
      <c r="JN4" s="164"/>
      <c r="JO4" s="164"/>
      <c r="JP4" s="164"/>
      <c r="JQ4" s="164"/>
      <c r="JR4" s="164"/>
      <c r="JS4" s="164"/>
    </row>
    <row r="5" spans="1:279" s="165" customFormat="1" ht="52.5" customHeight="1">
      <c r="A5" s="366" t="s">
        <v>273</v>
      </c>
      <c r="B5" s="367"/>
      <c r="C5" s="368"/>
      <c r="D5" s="377" t="str">
        <f>'Mapa Final'!D5</f>
        <v>Administrar justicia dirigiendo la actuación procesal, hacia la emisión de una decisión de carácter definitivo mediante la aplicación de la normatividad vigente.</v>
      </c>
      <c r="E5" s="378"/>
      <c r="F5" s="378"/>
      <c r="G5" s="378"/>
      <c r="H5" s="378"/>
      <c r="I5" s="378"/>
      <c r="J5" s="378"/>
      <c r="K5" s="378"/>
      <c r="L5" s="378"/>
      <c r="M5" s="378"/>
      <c r="N5" s="379"/>
      <c r="O5" s="1"/>
      <c r="P5" s="1"/>
      <c r="Q5" s="1"/>
      <c r="R5" s="1"/>
      <c r="S5" s="1"/>
      <c r="T5" s="1"/>
      <c r="U5" s="1"/>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c r="AV5" s="164"/>
      <c r="AW5" s="164"/>
      <c r="AX5" s="164"/>
      <c r="AY5" s="164"/>
      <c r="AZ5" s="164"/>
      <c r="BA5" s="164"/>
      <c r="BB5" s="164"/>
      <c r="BC5" s="164"/>
      <c r="BD5" s="164"/>
      <c r="BE5" s="164"/>
      <c r="BF5" s="164"/>
      <c r="BG5" s="164"/>
      <c r="BH5" s="164"/>
      <c r="BI5" s="164"/>
      <c r="BJ5" s="164"/>
      <c r="BK5" s="164"/>
      <c r="BL5" s="164"/>
      <c r="BM5" s="164"/>
      <c r="BN5" s="164"/>
      <c r="BO5" s="164"/>
      <c r="BP5" s="164"/>
      <c r="BQ5" s="164"/>
      <c r="BR5" s="164"/>
      <c r="BS5" s="164"/>
      <c r="BT5" s="164"/>
      <c r="BU5" s="164"/>
      <c r="BV5" s="164"/>
      <c r="BW5" s="164"/>
      <c r="BX5" s="164"/>
      <c r="BY5" s="164"/>
      <c r="BZ5" s="164"/>
      <c r="CA5" s="164"/>
      <c r="CB5" s="164"/>
      <c r="CC5" s="164"/>
      <c r="CD5" s="164"/>
      <c r="CE5" s="164"/>
      <c r="CF5" s="164"/>
      <c r="CG5" s="164"/>
      <c r="CH5" s="164"/>
      <c r="CI5" s="164"/>
      <c r="CJ5" s="164"/>
      <c r="CK5" s="164"/>
      <c r="CL5" s="164"/>
      <c r="CM5" s="164"/>
      <c r="CN5" s="164"/>
      <c r="CO5" s="164"/>
      <c r="CP5" s="164"/>
      <c r="CQ5" s="164"/>
      <c r="CR5" s="164"/>
      <c r="CS5" s="164"/>
      <c r="CT5" s="164"/>
      <c r="CU5" s="164"/>
      <c r="CV5" s="164"/>
      <c r="CW5" s="164"/>
      <c r="CX5" s="164"/>
      <c r="CY5" s="164"/>
      <c r="CZ5" s="164"/>
      <c r="DA5" s="164"/>
      <c r="DB5" s="164"/>
      <c r="DC5" s="164"/>
      <c r="DD5" s="164"/>
      <c r="DE5" s="164"/>
      <c r="DF5" s="164"/>
      <c r="DG5" s="164"/>
      <c r="DH5" s="164"/>
      <c r="DI5" s="164"/>
      <c r="DJ5" s="164"/>
      <c r="DK5" s="164"/>
      <c r="DL5" s="164"/>
      <c r="DM5" s="164"/>
      <c r="DN5" s="164"/>
      <c r="DO5" s="164"/>
      <c r="DP5" s="164"/>
      <c r="DQ5" s="164"/>
      <c r="DR5" s="164"/>
      <c r="DS5" s="164"/>
      <c r="DT5" s="164"/>
      <c r="DU5" s="164"/>
      <c r="DV5" s="164"/>
      <c r="DW5" s="164"/>
      <c r="DX5" s="164"/>
      <c r="DY5" s="164"/>
      <c r="DZ5" s="164"/>
      <c r="EA5" s="164"/>
      <c r="EB5" s="164"/>
      <c r="EC5" s="164"/>
      <c r="ED5" s="164"/>
      <c r="EE5" s="164"/>
      <c r="EF5" s="164"/>
      <c r="EG5" s="164"/>
      <c r="EH5" s="164"/>
      <c r="EI5" s="164"/>
      <c r="EJ5" s="164"/>
      <c r="EK5" s="164"/>
      <c r="EL5" s="164"/>
      <c r="EM5" s="164"/>
      <c r="EN5" s="164"/>
      <c r="EO5" s="164"/>
      <c r="EP5" s="164"/>
      <c r="EQ5" s="164"/>
      <c r="ER5" s="164"/>
      <c r="ES5" s="164"/>
      <c r="ET5" s="164"/>
      <c r="EU5" s="164"/>
      <c r="EV5" s="164"/>
      <c r="EW5" s="164"/>
      <c r="EX5" s="164"/>
      <c r="EY5" s="164"/>
      <c r="EZ5" s="164"/>
      <c r="FA5" s="164"/>
      <c r="FB5" s="164"/>
      <c r="FC5" s="164"/>
      <c r="FD5" s="164"/>
      <c r="FE5" s="164"/>
      <c r="FF5" s="164"/>
      <c r="FG5" s="164"/>
      <c r="FH5" s="164"/>
      <c r="FI5" s="164"/>
      <c r="FJ5" s="164"/>
      <c r="FK5" s="164"/>
      <c r="FL5" s="164"/>
      <c r="FM5" s="164"/>
      <c r="FN5" s="164"/>
      <c r="FO5" s="164"/>
      <c r="FP5" s="164"/>
      <c r="FQ5" s="164"/>
      <c r="FR5" s="164"/>
      <c r="FS5" s="164"/>
      <c r="FT5" s="164"/>
      <c r="FU5" s="164"/>
      <c r="FV5" s="164"/>
      <c r="FW5" s="164"/>
      <c r="FX5" s="164"/>
      <c r="FY5" s="164"/>
      <c r="FZ5" s="164"/>
      <c r="GA5" s="164"/>
      <c r="GB5" s="164"/>
      <c r="GC5" s="164"/>
      <c r="GD5" s="164"/>
      <c r="GE5" s="164"/>
      <c r="GF5" s="164"/>
      <c r="GG5" s="164"/>
      <c r="GH5" s="164"/>
      <c r="GI5" s="164"/>
      <c r="GJ5" s="164"/>
      <c r="GK5" s="164"/>
      <c r="GL5" s="164"/>
      <c r="GM5" s="164"/>
      <c r="GN5" s="164"/>
      <c r="GO5" s="164"/>
      <c r="GP5" s="164"/>
      <c r="GQ5" s="164"/>
      <c r="GR5" s="164"/>
      <c r="GS5" s="164"/>
      <c r="GT5" s="164"/>
      <c r="GU5" s="164"/>
      <c r="GV5" s="164"/>
      <c r="GW5" s="164"/>
      <c r="GX5" s="164"/>
      <c r="GY5" s="164"/>
      <c r="GZ5" s="164"/>
      <c r="HA5" s="164"/>
      <c r="HB5" s="164"/>
      <c r="HC5" s="164"/>
      <c r="HD5" s="164"/>
      <c r="HE5" s="164"/>
      <c r="HF5" s="164"/>
      <c r="HG5" s="164"/>
      <c r="HH5" s="164"/>
      <c r="HI5" s="164"/>
      <c r="HJ5" s="164"/>
      <c r="HK5" s="164"/>
      <c r="HL5" s="164"/>
      <c r="HM5" s="164"/>
      <c r="HN5" s="164"/>
      <c r="HO5" s="164"/>
      <c r="HP5" s="164"/>
      <c r="HQ5" s="164"/>
      <c r="HR5" s="164"/>
      <c r="HS5" s="164"/>
      <c r="HT5" s="164"/>
      <c r="HU5" s="164"/>
      <c r="HV5" s="164"/>
      <c r="HW5" s="164"/>
      <c r="HX5" s="164"/>
      <c r="HY5" s="164"/>
      <c r="HZ5" s="164"/>
      <c r="IA5" s="164"/>
      <c r="IB5" s="164"/>
      <c r="IC5" s="164"/>
      <c r="ID5" s="164"/>
      <c r="IE5" s="164"/>
      <c r="IF5" s="164"/>
      <c r="IG5" s="164"/>
      <c r="IH5" s="164"/>
      <c r="II5" s="164"/>
      <c r="IJ5" s="164"/>
      <c r="IK5" s="164"/>
      <c r="IL5" s="164"/>
      <c r="IM5" s="164"/>
      <c r="IN5" s="164"/>
      <c r="IO5" s="164"/>
      <c r="IP5" s="164"/>
      <c r="IQ5" s="164"/>
      <c r="IR5" s="164"/>
      <c r="IS5" s="164"/>
      <c r="IT5" s="164"/>
      <c r="IU5" s="164"/>
      <c r="IV5" s="164"/>
      <c r="IW5" s="164"/>
      <c r="IX5" s="164"/>
      <c r="IY5" s="164"/>
      <c r="IZ5" s="164"/>
      <c r="JA5" s="164"/>
      <c r="JB5" s="164"/>
      <c r="JC5" s="164"/>
      <c r="JD5" s="164"/>
      <c r="JE5" s="164"/>
      <c r="JF5" s="164"/>
      <c r="JG5" s="164"/>
      <c r="JH5" s="164"/>
      <c r="JI5" s="164"/>
      <c r="JJ5" s="164"/>
      <c r="JK5" s="164"/>
      <c r="JL5" s="164"/>
      <c r="JM5" s="164"/>
      <c r="JN5" s="164"/>
      <c r="JO5" s="164"/>
      <c r="JP5" s="164"/>
      <c r="JQ5" s="164"/>
      <c r="JR5" s="164"/>
      <c r="JS5" s="164"/>
    </row>
    <row r="6" spans="1:279" s="165" customFormat="1" ht="32.25" customHeight="1" thickBot="1">
      <c r="A6" s="366" t="s">
        <v>274</v>
      </c>
      <c r="B6" s="367"/>
      <c r="C6" s="368"/>
      <c r="D6" s="377" t="str">
        <f>'Mapa Final'!D6</f>
        <v xml:space="preserve">Despachos Judiciales </v>
      </c>
      <c r="E6" s="378"/>
      <c r="F6" s="378"/>
      <c r="G6" s="378"/>
      <c r="H6" s="378"/>
      <c r="I6" s="378"/>
      <c r="J6" s="378"/>
      <c r="K6" s="378"/>
      <c r="L6" s="378"/>
      <c r="M6" s="378"/>
      <c r="N6" s="379"/>
      <c r="O6" s="1"/>
      <c r="P6" s="1"/>
      <c r="Q6" s="1"/>
      <c r="R6" s="1"/>
      <c r="S6" s="1"/>
      <c r="T6" s="1"/>
      <c r="U6" s="1"/>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c r="AX6" s="164"/>
      <c r="AY6" s="164"/>
      <c r="AZ6" s="164"/>
      <c r="BA6" s="164"/>
      <c r="BB6" s="164"/>
      <c r="BC6" s="164"/>
      <c r="BD6" s="164"/>
      <c r="BE6" s="164"/>
      <c r="BF6" s="164"/>
      <c r="BG6" s="164"/>
      <c r="BH6" s="164"/>
      <c r="BI6" s="164"/>
      <c r="BJ6" s="164"/>
      <c r="BK6" s="164"/>
      <c r="BL6" s="164"/>
      <c r="BM6" s="164"/>
      <c r="BN6" s="164"/>
      <c r="BO6" s="164"/>
      <c r="BP6" s="164"/>
      <c r="BQ6" s="164"/>
      <c r="BR6" s="164"/>
      <c r="BS6" s="164"/>
      <c r="BT6" s="164"/>
      <c r="BU6" s="164"/>
      <c r="BV6" s="164"/>
      <c r="BW6" s="164"/>
      <c r="BX6" s="164"/>
      <c r="BY6" s="164"/>
      <c r="BZ6" s="164"/>
      <c r="CA6" s="164"/>
      <c r="CB6" s="164"/>
      <c r="CC6" s="164"/>
      <c r="CD6" s="164"/>
      <c r="CE6" s="164"/>
      <c r="CF6" s="164"/>
      <c r="CG6" s="164"/>
      <c r="CH6" s="164"/>
      <c r="CI6" s="164"/>
      <c r="CJ6" s="164"/>
      <c r="CK6" s="164"/>
      <c r="CL6" s="164"/>
      <c r="CM6" s="164"/>
      <c r="CN6" s="164"/>
      <c r="CO6" s="164"/>
      <c r="CP6" s="164"/>
      <c r="CQ6" s="164"/>
      <c r="CR6" s="164"/>
      <c r="CS6" s="164"/>
      <c r="CT6" s="164"/>
      <c r="CU6" s="164"/>
      <c r="CV6" s="164"/>
      <c r="CW6" s="164"/>
      <c r="CX6" s="164"/>
      <c r="CY6" s="164"/>
      <c r="CZ6" s="164"/>
      <c r="DA6" s="164"/>
      <c r="DB6" s="164"/>
      <c r="DC6" s="164"/>
      <c r="DD6" s="164"/>
      <c r="DE6" s="164"/>
      <c r="DF6" s="164"/>
      <c r="DG6" s="164"/>
      <c r="DH6" s="164"/>
      <c r="DI6" s="164"/>
      <c r="DJ6" s="164"/>
      <c r="DK6" s="164"/>
      <c r="DL6" s="164"/>
      <c r="DM6" s="164"/>
      <c r="DN6" s="164"/>
      <c r="DO6" s="164"/>
      <c r="DP6" s="164"/>
      <c r="DQ6" s="164"/>
      <c r="DR6" s="164"/>
      <c r="DS6" s="164"/>
      <c r="DT6" s="164"/>
      <c r="DU6" s="164"/>
      <c r="DV6" s="164"/>
      <c r="DW6" s="164"/>
      <c r="DX6" s="164"/>
      <c r="DY6" s="164"/>
      <c r="DZ6" s="164"/>
      <c r="EA6" s="164"/>
      <c r="EB6" s="164"/>
      <c r="EC6" s="164"/>
      <c r="ED6" s="164"/>
      <c r="EE6" s="164"/>
      <c r="EF6" s="164"/>
      <c r="EG6" s="164"/>
      <c r="EH6" s="164"/>
      <c r="EI6" s="164"/>
      <c r="EJ6" s="164"/>
      <c r="EK6" s="164"/>
      <c r="EL6" s="164"/>
      <c r="EM6" s="164"/>
      <c r="EN6" s="164"/>
      <c r="EO6" s="164"/>
      <c r="EP6" s="164"/>
      <c r="EQ6" s="164"/>
      <c r="ER6" s="164"/>
      <c r="ES6" s="164"/>
      <c r="ET6" s="164"/>
      <c r="EU6" s="164"/>
      <c r="EV6" s="164"/>
      <c r="EW6" s="164"/>
      <c r="EX6" s="164"/>
      <c r="EY6" s="164"/>
      <c r="EZ6" s="164"/>
      <c r="FA6" s="164"/>
      <c r="FB6" s="164"/>
      <c r="FC6" s="164"/>
      <c r="FD6" s="164"/>
      <c r="FE6" s="164"/>
      <c r="FF6" s="164"/>
      <c r="FG6" s="164"/>
      <c r="FH6" s="164"/>
      <c r="FI6" s="164"/>
      <c r="FJ6" s="164"/>
      <c r="FK6" s="164"/>
      <c r="FL6" s="164"/>
      <c r="FM6" s="164"/>
      <c r="FN6" s="164"/>
      <c r="FO6" s="164"/>
      <c r="FP6" s="164"/>
      <c r="FQ6" s="164"/>
      <c r="FR6" s="164"/>
      <c r="FS6" s="164"/>
      <c r="FT6" s="164"/>
      <c r="FU6" s="164"/>
      <c r="FV6" s="164"/>
      <c r="FW6" s="164"/>
      <c r="FX6" s="164"/>
      <c r="FY6" s="164"/>
      <c r="FZ6" s="164"/>
      <c r="GA6" s="164"/>
      <c r="GB6" s="164"/>
      <c r="GC6" s="164"/>
      <c r="GD6" s="164"/>
      <c r="GE6" s="164"/>
      <c r="GF6" s="164"/>
      <c r="GG6" s="164"/>
      <c r="GH6" s="164"/>
      <c r="GI6" s="164"/>
      <c r="GJ6" s="164"/>
      <c r="GK6" s="164"/>
      <c r="GL6" s="164"/>
      <c r="GM6" s="164"/>
      <c r="GN6" s="164"/>
      <c r="GO6" s="164"/>
      <c r="GP6" s="164"/>
      <c r="GQ6" s="164"/>
      <c r="GR6" s="164"/>
      <c r="GS6" s="164"/>
      <c r="GT6" s="164"/>
      <c r="GU6" s="164"/>
      <c r="GV6" s="164"/>
      <c r="GW6" s="164"/>
      <c r="GX6" s="164"/>
      <c r="GY6" s="164"/>
      <c r="GZ6" s="164"/>
      <c r="HA6" s="164"/>
      <c r="HB6" s="164"/>
      <c r="HC6" s="164"/>
      <c r="HD6" s="164"/>
      <c r="HE6" s="164"/>
      <c r="HF6" s="164"/>
      <c r="HG6" s="164"/>
      <c r="HH6" s="164"/>
      <c r="HI6" s="164"/>
      <c r="HJ6" s="164"/>
      <c r="HK6" s="164"/>
      <c r="HL6" s="164"/>
      <c r="HM6" s="164"/>
      <c r="HN6" s="164"/>
      <c r="HO6" s="164"/>
      <c r="HP6" s="164"/>
      <c r="HQ6" s="164"/>
      <c r="HR6" s="164"/>
      <c r="HS6" s="164"/>
      <c r="HT6" s="164"/>
      <c r="HU6" s="164"/>
      <c r="HV6" s="164"/>
      <c r="HW6" s="164"/>
      <c r="HX6" s="164"/>
      <c r="HY6" s="164"/>
      <c r="HZ6" s="164"/>
      <c r="IA6" s="164"/>
      <c r="IB6" s="164"/>
      <c r="IC6" s="164"/>
      <c r="ID6" s="164"/>
      <c r="IE6" s="164"/>
      <c r="IF6" s="164"/>
      <c r="IG6" s="164"/>
      <c r="IH6" s="164"/>
      <c r="II6" s="164"/>
      <c r="IJ6" s="164"/>
      <c r="IK6" s="164"/>
      <c r="IL6" s="164"/>
      <c r="IM6" s="164"/>
      <c r="IN6" s="164"/>
      <c r="IO6" s="164"/>
      <c r="IP6" s="164"/>
      <c r="IQ6" s="164"/>
      <c r="IR6" s="164"/>
      <c r="IS6" s="164"/>
      <c r="IT6" s="164"/>
      <c r="IU6" s="164"/>
      <c r="IV6" s="164"/>
      <c r="IW6" s="164"/>
      <c r="IX6" s="164"/>
      <c r="IY6" s="164"/>
      <c r="IZ6" s="164"/>
      <c r="JA6" s="164"/>
      <c r="JB6" s="164"/>
      <c r="JC6" s="164"/>
      <c r="JD6" s="164"/>
      <c r="JE6" s="164"/>
      <c r="JF6" s="164"/>
      <c r="JG6" s="164"/>
      <c r="JH6" s="164"/>
      <c r="JI6" s="164"/>
      <c r="JJ6" s="164"/>
      <c r="JK6" s="164"/>
      <c r="JL6" s="164"/>
      <c r="JM6" s="164"/>
      <c r="JN6" s="164"/>
      <c r="JO6" s="164"/>
      <c r="JP6" s="164"/>
      <c r="JQ6" s="164"/>
      <c r="JR6" s="164"/>
      <c r="JS6" s="164"/>
    </row>
    <row r="7" spans="1:279" s="180" customFormat="1" ht="38.25" customHeight="1" thickTop="1" thickBot="1">
      <c r="A7" s="503" t="s">
        <v>622</v>
      </c>
      <c r="B7" s="504"/>
      <c r="C7" s="504"/>
      <c r="D7" s="504"/>
      <c r="E7" s="504"/>
      <c r="F7" s="505"/>
      <c r="G7" s="178"/>
      <c r="H7" s="506" t="s">
        <v>623</v>
      </c>
      <c r="I7" s="506"/>
      <c r="J7" s="506"/>
      <c r="K7" s="506" t="s">
        <v>624</v>
      </c>
      <c r="L7" s="506"/>
      <c r="M7" s="506"/>
      <c r="N7" s="507" t="s">
        <v>568</v>
      </c>
      <c r="O7" s="512" t="s">
        <v>625</v>
      </c>
      <c r="P7" s="514" t="s">
        <v>626</v>
      </c>
      <c r="Q7" s="517"/>
      <c r="R7" s="515"/>
      <c r="S7" s="514" t="s">
        <v>627</v>
      </c>
      <c r="T7" s="515"/>
      <c r="U7" s="516" t="s">
        <v>644</v>
      </c>
      <c r="V7" s="179"/>
      <c r="W7" s="179"/>
      <c r="X7" s="179"/>
      <c r="Y7" s="179"/>
      <c r="Z7" s="179"/>
      <c r="AA7" s="179"/>
      <c r="AB7" s="179"/>
      <c r="AC7" s="179"/>
      <c r="AD7" s="179"/>
      <c r="AE7" s="179"/>
      <c r="AF7" s="179"/>
      <c r="AG7" s="179"/>
      <c r="AH7" s="179"/>
      <c r="AI7" s="179"/>
      <c r="AJ7" s="179"/>
      <c r="AK7" s="179"/>
      <c r="AL7" s="179"/>
      <c r="AM7" s="179"/>
      <c r="AN7" s="179"/>
      <c r="AO7" s="179"/>
      <c r="AP7" s="179"/>
      <c r="AQ7" s="179"/>
      <c r="AR7" s="179"/>
      <c r="AS7" s="179"/>
      <c r="AT7" s="179"/>
      <c r="AU7" s="179"/>
      <c r="AV7" s="179"/>
      <c r="AW7" s="179"/>
      <c r="AX7" s="179"/>
      <c r="AY7" s="179"/>
      <c r="AZ7" s="179"/>
      <c r="BA7" s="179"/>
      <c r="BB7" s="179"/>
      <c r="BC7" s="179"/>
      <c r="BD7" s="179"/>
      <c r="BE7" s="179"/>
      <c r="BF7" s="179"/>
      <c r="BG7" s="179"/>
      <c r="BH7" s="179"/>
      <c r="BI7" s="179"/>
      <c r="BJ7" s="179"/>
      <c r="BK7" s="179"/>
      <c r="BL7" s="179"/>
      <c r="BM7" s="179"/>
      <c r="BN7" s="179"/>
      <c r="BO7" s="179"/>
      <c r="BP7" s="179"/>
      <c r="BQ7" s="179"/>
      <c r="BR7" s="179"/>
      <c r="BS7" s="179"/>
      <c r="BT7" s="179"/>
      <c r="BU7" s="179"/>
      <c r="BV7" s="179"/>
      <c r="BW7" s="179"/>
      <c r="BX7" s="179"/>
      <c r="BY7" s="179"/>
      <c r="BZ7" s="179"/>
      <c r="CA7" s="179"/>
      <c r="CB7" s="179"/>
      <c r="CC7" s="179"/>
      <c r="CD7" s="179"/>
      <c r="CE7" s="179"/>
      <c r="CF7" s="179"/>
      <c r="CG7" s="179"/>
      <c r="CH7" s="179"/>
      <c r="CI7" s="179"/>
      <c r="CJ7" s="179"/>
      <c r="CK7" s="179"/>
      <c r="CL7" s="179"/>
      <c r="CM7" s="179"/>
      <c r="CN7" s="179"/>
      <c r="CO7" s="179"/>
      <c r="CP7" s="179"/>
      <c r="CQ7" s="179"/>
      <c r="CR7" s="179"/>
      <c r="CS7" s="179"/>
      <c r="CT7" s="179"/>
      <c r="CU7" s="179"/>
      <c r="CV7" s="179"/>
      <c r="CW7" s="179"/>
      <c r="CX7" s="179"/>
      <c r="CY7" s="179"/>
      <c r="CZ7" s="179"/>
      <c r="DA7" s="179"/>
      <c r="DB7" s="179"/>
      <c r="DC7" s="179"/>
      <c r="DD7" s="179"/>
      <c r="DE7" s="179"/>
      <c r="DF7" s="179"/>
      <c r="DG7" s="179"/>
      <c r="DH7" s="179"/>
      <c r="DI7" s="179"/>
      <c r="DJ7" s="179"/>
      <c r="DK7" s="179"/>
      <c r="DL7" s="179"/>
      <c r="DM7" s="179"/>
      <c r="DN7" s="179"/>
      <c r="DO7" s="179"/>
      <c r="DP7" s="179"/>
      <c r="DQ7" s="179"/>
      <c r="DR7" s="179"/>
      <c r="DS7" s="179"/>
      <c r="DT7" s="179"/>
      <c r="DU7" s="179"/>
      <c r="DV7" s="179"/>
      <c r="DW7" s="179"/>
      <c r="DX7" s="179"/>
      <c r="DY7" s="179"/>
      <c r="DZ7" s="179"/>
      <c r="EA7" s="179"/>
      <c r="EB7" s="179"/>
      <c r="EC7" s="179"/>
      <c r="ED7" s="179"/>
      <c r="EE7" s="179"/>
      <c r="EF7" s="179"/>
      <c r="EG7" s="179"/>
      <c r="EH7" s="179"/>
      <c r="EI7" s="179"/>
      <c r="EJ7" s="179"/>
      <c r="EK7" s="179"/>
      <c r="EL7" s="179"/>
      <c r="EM7" s="179"/>
      <c r="EN7" s="179"/>
      <c r="EO7" s="179"/>
      <c r="EP7" s="179"/>
      <c r="EQ7" s="179"/>
      <c r="ER7" s="179"/>
      <c r="ES7" s="179"/>
      <c r="ET7" s="179"/>
      <c r="EU7" s="179"/>
      <c r="EV7" s="179"/>
      <c r="EW7" s="179"/>
      <c r="EX7" s="179"/>
      <c r="EY7" s="179"/>
      <c r="EZ7" s="179"/>
      <c r="FA7" s="179"/>
      <c r="FB7" s="179"/>
      <c r="FC7" s="179"/>
      <c r="FD7" s="179"/>
      <c r="FE7" s="179"/>
      <c r="FF7" s="179"/>
      <c r="FG7" s="179"/>
      <c r="FH7" s="179"/>
      <c r="FI7" s="179"/>
      <c r="FJ7" s="179"/>
      <c r="FK7" s="179"/>
      <c r="FL7" s="179"/>
      <c r="FM7" s="179"/>
      <c r="FN7" s="179"/>
      <c r="FO7" s="179"/>
      <c r="FP7" s="179"/>
      <c r="FQ7" s="179"/>
      <c r="FR7" s="179"/>
      <c r="FS7" s="179"/>
      <c r="FT7" s="179"/>
      <c r="FU7" s="179"/>
    </row>
    <row r="8" spans="1:279" s="188" customFormat="1" ht="81" customHeight="1" thickTop="1" thickBot="1">
      <c r="A8" s="181" t="s">
        <v>27</v>
      </c>
      <c r="B8" s="181" t="s">
        <v>282</v>
      </c>
      <c r="C8" s="182" t="s">
        <v>223</v>
      </c>
      <c r="D8" s="183" t="s">
        <v>629</v>
      </c>
      <c r="E8" s="184" t="s">
        <v>227</v>
      </c>
      <c r="F8" s="184" t="s">
        <v>229</v>
      </c>
      <c r="G8" s="184" t="s">
        <v>231</v>
      </c>
      <c r="H8" s="185" t="s">
        <v>630</v>
      </c>
      <c r="I8" s="185" t="s">
        <v>559</v>
      </c>
      <c r="J8" s="185" t="s">
        <v>631</v>
      </c>
      <c r="K8" s="185" t="s">
        <v>630</v>
      </c>
      <c r="L8" s="185" t="s">
        <v>632</v>
      </c>
      <c r="M8" s="185" t="s">
        <v>631</v>
      </c>
      <c r="N8" s="507"/>
      <c r="O8" s="513"/>
      <c r="P8" s="186" t="s">
        <v>633</v>
      </c>
      <c r="Q8" s="186" t="s">
        <v>634</v>
      </c>
      <c r="R8" s="186" t="s">
        <v>635</v>
      </c>
      <c r="S8" s="186" t="s">
        <v>636</v>
      </c>
      <c r="T8" s="186" t="s">
        <v>637</v>
      </c>
      <c r="U8" s="516"/>
      <c r="V8" s="187"/>
      <c r="W8" s="187"/>
      <c r="X8" s="187"/>
      <c r="Y8" s="187"/>
      <c r="Z8" s="187"/>
      <c r="AA8" s="187"/>
      <c r="AB8" s="187"/>
      <c r="AC8" s="187"/>
      <c r="AD8" s="187"/>
      <c r="AE8" s="187"/>
      <c r="AF8" s="187"/>
      <c r="AG8" s="187"/>
      <c r="AH8" s="187"/>
      <c r="AI8" s="187"/>
      <c r="AJ8" s="187"/>
      <c r="AK8" s="187"/>
      <c r="AL8" s="187"/>
      <c r="AM8" s="187"/>
      <c r="AN8" s="187"/>
      <c r="AO8" s="187"/>
      <c r="AP8" s="187"/>
      <c r="AQ8" s="187"/>
      <c r="AR8" s="187"/>
      <c r="AS8" s="187"/>
      <c r="AT8" s="187"/>
      <c r="AU8" s="187"/>
      <c r="AV8" s="187"/>
      <c r="AW8" s="187"/>
      <c r="AX8" s="187"/>
      <c r="AY8" s="187"/>
      <c r="AZ8" s="187"/>
      <c r="BA8" s="187"/>
      <c r="BB8" s="187"/>
      <c r="BC8" s="187"/>
      <c r="BD8" s="187"/>
      <c r="BE8" s="187"/>
      <c r="BF8" s="187"/>
      <c r="BG8" s="187"/>
      <c r="BH8" s="187"/>
      <c r="BI8" s="187"/>
      <c r="BJ8" s="187"/>
      <c r="BK8" s="187"/>
      <c r="BL8" s="187"/>
      <c r="BM8" s="187"/>
      <c r="BN8" s="187"/>
      <c r="BO8" s="187"/>
      <c r="BP8" s="187"/>
      <c r="BQ8" s="187"/>
      <c r="BR8" s="187"/>
      <c r="BS8" s="187"/>
      <c r="BT8" s="187"/>
      <c r="BU8" s="187"/>
      <c r="BV8" s="187"/>
      <c r="BW8" s="187"/>
      <c r="BX8" s="187"/>
      <c r="BY8" s="187"/>
      <c r="BZ8" s="187"/>
      <c r="CA8" s="187"/>
      <c r="CB8" s="187"/>
      <c r="CC8" s="187"/>
      <c r="CD8" s="187"/>
      <c r="CE8" s="187"/>
      <c r="CF8" s="187"/>
      <c r="CG8" s="187"/>
      <c r="CH8" s="187"/>
      <c r="CI8" s="187"/>
      <c r="CJ8" s="187"/>
      <c r="CK8" s="187"/>
      <c r="CL8" s="187"/>
      <c r="CM8" s="187"/>
      <c r="CN8" s="187"/>
      <c r="CO8" s="187"/>
      <c r="CP8" s="187"/>
      <c r="CQ8" s="187"/>
      <c r="CR8" s="187"/>
      <c r="CS8" s="187"/>
      <c r="CT8" s="187"/>
      <c r="CU8" s="187"/>
      <c r="CV8" s="187"/>
      <c r="CW8" s="187"/>
      <c r="CX8" s="187"/>
      <c r="CY8" s="187"/>
      <c r="CZ8" s="187"/>
      <c r="DA8" s="187"/>
      <c r="DB8" s="187"/>
      <c r="DC8" s="187"/>
      <c r="DD8" s="187"/>
      <c r="DE8" s="187"/>
      <c r="DF8" s="187"/>
      <c r="DG8" s="187"/>
      <c r="DH8" s="187"/>
      <c r="DI8" s="187"/>
      <c r="DJ8" s="187"/>
      <c r="DK8" s="187"/>
      <c r="DL8" s="187"/>
      <c r="DM8" s="187"/>
      <c r="DN8" s="187"/>
      <c r="DO8" s="187"/>
      <c r="DP8" s="187"/>
      <c r="DQ8" s="187"/>
      <c r="DR8" s="187"/>
      <c r="DS8" s="187"/>
      <c r="DT8" s="187"/>
      <c r="DU8" s="187"/>
      <c r="DV8" s="187"/>
      <c r="DW8" s="187"/>
      <c r="DX8" s="187"/>
      <c r="DY8" s="187"/>
      <c r="DZ8" s="187"/>
      <c r="EA8" s="187"/>
      <c r="EB8" s="187"/>
      <c r="EC8" s="187"/>
      <c r="ED8" s="187"/>
      <c r="EE8" s="187"/>
      <c r="EF8" s="187"/>
      <c r="EG8" s="187"/>
      <c r="EH8" s="187"/>
      <c r="EI8" s="187"/>
      <c r="EJ8" s="187"/>
      <c r="EK8" s="187"/>
      <c r="EL8" s="187"/>
      <c r="EM8" s="187"/>
      <c r="EN8" s="187"/>
      <c r="EO8" s="187"/>
      <c r="EP8" s="187"/>
      <c r="EQ8" s="187"/>
      <c r="ER8" s="187"/>
      <c r="ES8" s="187"/>
      <c r="ET8" s="187"/>
      <c r="EU8" s="187"/>
      <c r="EV8" s="187"/>
      <c r="EW8" s="187"/>
      <c r="EX8" s="187"/>
      <c r="EY8" s="187"/>
      <c r="EZ8" s="187"/>
      <c r="FA8" s="187"/>
      <c r="FB8" s="187"/>
      <c r="FC8" s="187"/>
      <c r="FD8" s="187"/>
      <c r="FE8" s="187"/>
      <c r="FF8" s="187"/>
      <c r="FG8" s="187"/>
      <c r="FH8" s="187"/>
      <c r="FI8" s="187"/>
      <c r="FJ8" s="187"/>
      <c r="FK8" s="187"/>
      <c r="FL8" s="187"/>
      <c r="FM8" s="187"/>
      <c r="FN8" s="187"/>
      <c r="FO8" s="187"/>
      <c r="FP8" s="187"/>
      <c r="FQ8" s="187"/>
      <c r="FR8" s="187"/>
      <c r="FS8" s="187"/>
      <c r="FT8" s="187"/>
      <c r="FU8" s="187"/>
    </row>
    <row r="9" spans="1:279" s="189" customFormat="1" ht="10.5" customHeight="1" thickTop="1" thickBot="1">
      <c r="A9" s="501"/>
      <c r="B9" s="502"/>
      <c r="C9" s="502"/>
      <c r="D9" s="502"/>
      <c r="E9" s="502"/>
      <c r="F9" s="502"/>
      <c r="G9" s="502"/>
      <c r="H9" s="502"/>
      <c r="I9" s="502"/>
      <c r="J9" s="502"/>
      <c r="K9" s="502"/>
      <c r="L9" s="502"/>
      <c r="M9" s="502"/>
      <c r="N9" s="502"/>
      <c r="U9" s="190"/>
      <c r="V9" s="191"/>
      <c r="W9" s="191"/>
      <c r="X9" s="191"/>
      <c r="Y9" s="191"/>
      <c r="Z9" s="191"/>
      <c r="AA9" s="191"/>
      <c r="AB9" s="191"/>
      <c r="AC9" s="191"/>
      <c r="AD9" s="191"/>
      <c r="AE9" s="191"/>
      <c r="AF9" s="191"/>
      <c r="AG9" s="191"/>
      <c r="AH9" s="191"/>
      <c r="AI9" s="191"/>
      <c r="AJ9" s="191"/>
      <c r="AK9" s="191"/>
      <c r="AL9" s="191"/>
      <c r="AM9" s="191"/>
      <c r="AN9" s="191"/>
      <c r="AO9" s="191"/>
      <c r="AP9" s="191"/>
      <c r="AQ9" s="191"/>
      <c r="AR9" s="191"/>
      <c r="AS9" s="191"/>
      <c r="AT9" s="191"/>
      <c r="AU9" s="191"/>
      <c r="AV9" s="191"/>
      <c r="AW9" s="191"/>
      <c r="AX9" s="191"/>
      <c r="AY9" s="191"/>
      <c r="AZ9" s="191"/>
      <c r="BA9" s="191"/>
      <c r="BB9" s="191"/>
      <c r="BC9" s="191"/>
      <c r="BD9" s="191"/>
      <c r="BE9" s="191"/>
      <c r="BF9" s="191"/>
      <c r="BG9" s="191"/>
      <c r="BH9" s="191"/>
      <c r="BI9" s="191"/>
      <c r="BJ9" s="191"/>
      <c r="BK9" s="191"/>
      <c r="BL9" s="191"/>
      <c r="BM9" s="191"/>
      <c r="BN9" s="191"/>
      <c r="BO9" s="191"/>
      <c r="BP9" s="191"/>
      <c r="BQ9" s="191"/>
      <c r="BR9" s="191"/>
      <c r="BS9" s="191"/>
      <c r="BT9" s="191"/>
      <c r="BU9" s="191"/>
      <c r="BV9" s="191"/>
      <c r="BW9" s="191"/>
      <c r="BX9" s="191"/>
      <c r="BY9" s="191"/>
      <c r="BZ9" s="191"/>
      <c r="CA9" s="191"/>
      <c r="CB9" s="191"/>
      <c r="CC9" s="191"/>
      <c r="CD9" s="191"/>
      <c r="CE9" s="191"/>
      <c r="CF9" s="191"/>
      <c r="CG9" s="191"/>
      <c r="CH9" s="191"/>
      <c r="CI9" s="191"/>
      <c r="CJ9" s="191"/>
      <c r="CK9" s="191"/>
      <c r="CL9" s="191"/>
      <c r="CM9" s="191"/>
      <c r="CN9" s="191"/>
      <c r="CO9" s="191"/>
      <c r="CP9" s="191"/>
      <c r="CQ9" s="191"/>
      <c r="CR9" s="191"/>
      <c r="CS9" s="191"/>
      <c r="CT9" s="191"/>
      <c r="CU9" s="191"/>
      <c r="CV9" s="191"/>
      <c r="CW9" s="191"/>
      <c r="CX9" s="191"/>
      <c r="CY9" s="191"/>
      <c r="CZ9" s="191"/>
      <c r="DA9" s="191"/>
      <c r="DB9" s="191"/>
      <c r="DC9" s="191"/>
      <c r="DD9" s="191"/>
      <c r="DE9" s="191"/>
      <c r="DF9" s="191"/>
      <c r="DG9" s="191"/>
      <c r="DH9" s="191"/>
      <c r="DI9" s="191"/>
      <c r="DJ9" s="191"/>
      <c r="DK9" s="191"/>
      <c r="DL9" s="191"/>
      <c r="DM9" s="191"/>
      <c r="DN9" s="191"/>
      <c r="DO9" s="191"/>
      <c r="DP9" s="191"/>
      <c r="DQ9" s="191"/>
      <c r="DR9" s="191"/>
      <c r="DS9" s="191"/>
      <c r="DT9" s="191"/>
      <c r="DU9" s="191"/>
      <c r="DV9" s="191"/>
      <c r="DW9" s="191"/>
      <c r="DX9" s="191"/>
      <c r="DY9" s="191"/>
      <c r="DZ9" s="191"/>
      <c r="EA9" s="191"/>
      <c r="EB9" s="191"/>
      <c r="EC9" s="191"/>
      <c r="ED9" s="191"/>
      <c r="EE9" s="191"/>
      <c r="EF9" s="191"/>
      <c r="EG9" s="191"/>
      <c r="EH9" s="191"/>
      <c r="EI9" s="191"/>
      <c r="EJ9" s="191"/>
      <c r="EK9" s="191"/>
      <c r="EL9" s="191"/>
      <c r="EM9" s="191"/>
      <c r="EN9" s="191"/>
      <c r="EO9" s="191"/>
      <c r="EP9" s="191"/>
      <c r="EQ9" s="191"/>
      <c r="ER9" s="191"/>
      <c r="ES9" s="191"/>
      <c r="ET9" s="191"/>
      <c r="EU9" s="191"/>
      <c r="EV9" s="191"/>
      <c r="EW9" s="191"/>
      <c r="EX9" s="191"/>
      <c r="EY9" s="191"/>
      <c r="EZ9" s="191"/>
      <c r="FA9" s="191"/>
      <c r="FB9" s="191"/>
      <c r="FC9" s="191"/>
      <c r="FD9" s="191"/>
      <c r="FE9" s="191"/>
      <c r="FF9" s="191"/>
      <c r="FG9" s="191"/>
      <c r="FH9" s="191"/>
      <c r="FI9" s="191"/>
      <c r="FJ9" s="191"/>
      <c r="FK9" s="191"/>
      <c r="FL9" s="191"/>
      <c r="FM9" s="191"/>
      <c r="FN9" s="191"/>
      <c r="FO9" s="191"/>
      <c r="FP9" s="191"/>
      <c r="FQ9" s="191"/>
      <c r="FR9" s="191"/>
      <c r="FS9" s="191"/>
      <c r="FT9" s="191"/>
      <c r="FU9" s="191"/>
    </row>
    <row r="10" spans="1:279" s="192" customFormat="1" ht="15" customHeight="1">
      <c r="A10" s="492">
        <f>'Mapa Final'!A10</f>
        <v>1</v>
      </c>
      <c r="B10" s="477" t="str">
        <f>'Mapa Final'!B10</f>
        <v xml:space="preserve">Inexactitud en el registro de la gestion de los procesos misionales y actuaciones administrativa </v>
      </c>
      <c r="C10" s="477" t="str">
        <f>'Mapa Final'!C10</f>
        <v>Afectación en la Prestación del Servicio de Justicia</v>
      </c>
      <c r="D10" s="477" t="str">
        <f>'Mapa Final'!D10</f>
        <v>1. Errores en la información registrada en los aplicativos Justicia XXI, SIERJU-BI y SAMAI.
2.Insuficiencia de personal para la carga laboral presentada. 
3.Fallas en la funcionalidad de los aplicativos    
4.Incremento de solicitudes  por la  alta demanda judicial.
5.Inadecuado control de verificación del registro de la información.
6. Inadecuado registro de las actuaciones en acciones constitucionales, medios de control y procesos ejecutivos</v>
      </c>
      <c r="E10" s="480" t="str">
        <f>'Mapa Final'!E10</f>
        <v>Errores en la información registrada en los aplicativos Justicia XXI WEB y SIERJU-BI</v>
      </c>
      <c r="F10" s="480" t="str">
        <f>'Mapa Final'!F10</f>
        <v>Posibilidad de incumplimiento de las metas establecidas debido a Errores en la información registrada en los aplicativos Justicia XXI, SIERJU-BI y SAMAI.</v>
      </c>
      <c r="G10" s="480" t="str">
        <f>'Mapa Final'!G10</f>
        <v>Ejecución y Administración de Procesos</v>
      </c>
      <c r="H10" s="495" t="str">
        <f>'Mapa Final'!I10</f>
        <v>Alta</v>
      </c>
      <c r="I10" s="498" t="str">
        <f>'Mapa Final'!L10</f>
        <v>Moderado</v>
      </c>
      <c r="J10" s="483" t="str">
        <f>'Mapa Final'!N10</f>
        <v xml:space="preserve">Alto </v>
      </c>
      <c r="K10" s="486" t="str">
        <f>'Mapa Final'!AA10</f>
        <v>Media</v>
      </c>
      <c r="L10" s="486" t="str">
        <f>'Mapa Final'!AE10</f>
        <v>Moderado</v>
      </c>
      <c r="M10" s="489" t="str">
        <f>'Mapa Final'!AG10</f>
        <v>Moderado</v>
      </c>
      <c r="N10" s="486" t="str">
        <f>'Mapa Final'!AH10</f>
        <v>Aceptar</v>
      </c>
      <c r="O10" s="474"/>
      <c r="P10" s="474"/>
      <c r="Q10" s="474"/>
      <c r="R10" s="474"/>
      <c r="S10" s="474" t="s">
        <v>640</v>
      </c>
      <c r="T10" s="474"/>
      <c r="U10" s="474"/>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row>
    <row r="11" spans="1:279" s="192" customFormat="1" ht="13.5" customHeight="1">
      <c r="A11" s="493"/>
      <c r="B11" s="478"/>
      <c r="C11" s="478"/>
      <c r="D11" s="478"/>
      <c r="E11" s="481"/>
      <c r="F11" s="481"/>
      <c r="G11" s="481"/>
      <c r="H11" s="496"/>
      <c r="I11" s="499"/>
      <c r="J11" s="484"/>
      <c r="K11" s="487"/>
      <c r="L11" s="487"/>
      <c r="M11" s="490"/>
      <c r="N11" s="487"/>
      <c r="O11" s="475"/>
      <c r="P11" s="475"/>
      <c r="Q11" s="475"/>
      <c r="R11" s="475"/>
      <c r="S11" s="475"/>
      <c r="T11" s="475"/>
      <c r="U11" s="47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row>
    <row r="12" spans="1:279" s="192" customFormat="1" ht="13.5" customHeight="1">
      <c r="A12" s="493"/>
      <c r="B12" s="478"/>
      <c r="C12" s="478"/>
      <c r="D12" s="478"/>
      <c r="E12" s="481"/>
      <c r="F12" s="481"/>
      <c r="G12" s="481"/>
      <c r="H12" s="496"/>
      <c r="I12" s="499"/>
      <c r="J12" s="484"/>
      <c r="K12" s="487"/>
      <c r="L12" s="487"/>
      <c r="M12" s="490"/>
      <c r="N12" s="487"/>
      <c r="O12" s="475"/>
      <c r="P12" s="475"/>
      <c r="Q12" s="475"/>
      <c r="R12" s="475"/>
      <c r="S12" s="475"/>
      <c r="T12" s="475"/>
      <c r="U12" s="47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row>
    <row r="13" spans="1:279" s="192" customFormat="1" ht="13.5" customHeight="1">
      <c r="A13" s="493"/>
      <c r="B13" s="478"/>
      <c r="C13" s="478"/>
      <c r="D13" s="478"/>
      <c r="E13" s="481"/>
      <c r="F13" s="481"/>
      <c r="G13" s="481"/>
      <c r="H13" s="496"/>
      <c r="I13" s="499"/>
      <c r="J13" s="484"/>
      <c r="K13" s="487"/>
      <c r="L13" s="487"/>
      <c r="M13" s="490"/>
      <c r="N13" s="487"/>
      <c r="O13" s="475"/>
      <c r="P13" s="475"/>
      <c r="Q13" s="475"/>
      <c r="R13" s="475"/>
      <c r="S13" s="475"/>
      <c r="T13" s="475"/>
      <c r="U13" s="47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row>
    <row r="14" spans="1:279" s="192" customFormat="1" ht="238.5" customHeight="1" thickBot="1">
      <c r="A14" s="494"/>
      <c r="B14" s="479"/>
      <c r="C14" s="479"/>
      <c r="D14" s="479"/>
      <c r="E14" s="482"/>
      <c r="F14" s="482"/>
      <c r="G14" s="482"/>
      <c r="H14" s="497"/>
      <c r="I14" s="500"/>
      <c r="J14" s="485"/>
      <c r="K14" s="488"/>
      <c r="L14" s="488"/>
      <c r="M14" s="491"/>
      <c r="N14" s="488"/>
      <c r="O14" s="476"/>
      <c r="P14" s="476"/>
      <c r="Q14" s="476"/>
      <c r="R14" s="476"/>
      <c r="S14" s="476"/>
      <c r="T14" s="476"/>
      <c r="U14" s="476"/>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row>
    <row r="15" spans="1:279" s="192" customFormat="1" ht="15" customHeight="1">
      <c r="A15" s="492">
        <f>'Mapa Final'!A15</f>
        <v>2</v>
      </c>
      <c r="B15" s="477" t="str">
        <f>'Mapa Final'!B15</f>
        <v>ERRORES DE REPARTO</v>
      </c>
      <c r="C15" s="477" t="str">
        <f>'Mapa Final'!C15</f>
        <v>Afectación en la Prestación del Servicio de Justicia</v>
      </c>
      <c r="D15" s="477" t="str">
        <f>'Mapa Final'!D15</f>
        <v>1.Falta de planeación y organización en el proceso de reparto.
2. Falta de capacidad instalada para atender el alto volúmen de trabajo debido a la cantidad de expedientes que se recepcionan. 
3. Inconsistencias entre el órden establecido por el administrador del sistema y el órden previsto en los Acuerdos que norman el reparto.</v>
      </c>
      <c r="E15" s="480" t="str">
        <f>'Mapa Final'!E15</f>
        <v>Errores en todas las actividades ligadas al reparto.</v>
      </c>
      <c r="F15" s="480" t="str">
        <f>'Mapa Final'!F15</f>
        <v>Posibilidad de incumplimiento de las metas establecidas debido a errores en todas las actividades ligadas al reparto</v>
      </c>
      <c r="G15" s="480" t="str">
        <f>'Mapa Final'!G15</f>
        <v>Ejecución y Administración de Procesos</v>
      </c>
      <c r="H15" s="495" t="str">
        <f>'Mapa Final'!I15</f>
        <v>Alta</v>
      </c>
      <c r="I15" s="498" t="str">
        <f>'Mapa Final'!L15</f>
        <v>Moderado</v>
      </c>
      <c r="J15" s="483" t="str">
        <f>'Mapa Final'!N15</f>
        <v xml:space="preserve">Alto </v>
      </c>
      <c r="K15" s="486" t="str">
        <f>'Mapa Final'!AA15</f>
        <v>Media</v>
      </c>
      <c r="L15" s="486" t="str">
        <f>'Mapa Final'!AE15</f>
        <v>Moderado</v>
      </c>
      <c r="M15" s="489" t="str">
        <f>'Mapa Final'!AG15</f>
        <v>Moderado</v>
      </c>
      <c r="N15" s="486" t="str">
        <f>'Mapa Final'!AH15</f>
        <v>Aceptar</v>
      </c>
      <c r="O15" s="474"/>
      <c r="P15" s="474"/>
      <c r="Q15" s="474"/>
      <c r="R15" s="474"/>
      <c r="S15" s="474"/>
      <c r="T15" s="474"/>
      <c r="U15" s="474"/>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row>
    <row r="16" spans="1:279" s="192" customFormat="1" ht="13.5" customHeight="1">
      <c r="A16" s="493"/>
      <c r="B16" s="478"/>
      <c r="C16" s="478"/>
      <c r="D16" s="478"/>
      <c r="E16" s="481"/>
      <c r="F16" s="481"/>
      <c r="G16" s="481"/>
      <c r="H16" s="496"/>
      <c r="I16" s="499"/>
      <c r="J16" s="484"/>
      <c r="K16" s="487"/>
      <c r="L16" s="487"/>
      <c r="M16" s="490"/>
      <c r="N16" s="487"/>
      <c r="O16" s="475"/>
      <c r="P16" s="475"/>
      <c r="Q16" s="475"/>
      <c r="R16" s="475"/>
      <c r="S16" s="475"/>
      <c r="T16" s="475"/>
      <c r="U16" s="47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row>
    <row r="17" spans="1:177" s="192" customFormat="1" ht="13.5" customHeight="1">
      <c r="A17" s="493"/>
      <c r="B17" s="478"/>
      <c r="C17" s="478"/>
      <c r="D17" s="478"/>
      <c r="E17" s="481"/>
      <c r="F17" s="481"/>
      <c r="G17" s="481"/>
      <c r="H17" s="496"/>
      <c r="I17" s="499"/>
      <c r="J17" s="484"/>
      <c r="K17" s="487"/>
      <c r="L17" s="487"/>
      <c r="M17" s="490"/>
      <c r="N17" s="487"/>
      <c r="O17" s="475"/>
      <c r="P17" s="475"/>
      <c r="Q17" s="475"/>
      <c r="R17" s="475"/>
      <c r="S17" s="475"/>
      <c r="T17" s="475"/>
      <c r="U17" s="47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row>
    <row r="18" spans="1:177" s="192" customFormat="1" ht="13.5" customHeight="1">
      <c r="A18" s="493"/>
      <c r="B18" s="478"/>
      <c r="C18" s="478"/>
      <c r="D18" s="478"/>
      <c r="E18" s="481"/>
      <c r="F18" s="481"/>
      <c r="G18" s="481"/>
      <c r="H18" s="496"/>
      <c r="I18" s="499"/>
      <c r="J18" s="484"/>
      <c r="K18" s="487"/>
      <c r="L18" s="487"/>
      <c r="M18" s="490"/>
      <c r="N18" s="487"/>
      <c r="O18" s="475"/>
      <c r="P18" s="475"/>
      <c r="Q18" s="475"/>
      <c r="R18" s="475"/>
      <c r="S18" s="475"/>
      <c r="T18" s="475"/>
      <c r="U18" s="47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row>
    <row r="19" spans="1:177" s="192" customFormat="1" ht="255.75" customHeight="1" thickBot="1">
      <c r="A19" s="494"/>
      <c r="B19" s="479"/>
      <c r="C19" s="479"/>
      <c r="D19" s="479"/>
      <c r="E19" s="482"/>
      <c r="F19" s="482"/>
      <c r="G19" s="482"/>
      <c r="H19" s="497"/>
      <c r="I19" s="500"/>
      <c r="J19" s="485"/>
      <c r="K19" s="488"/>
      <c r="L19" s="488"/>
      <c r="M19" s="491"/>
      <c r="N19" s="488"/>
      <c r="O19" s="476"/>
      <c r="P19" s="476"/>
      <c r="Q19" s="476"/>
      <c r="R19" s="476"/>
      <c r="S19" s="476"/>
      <c r="T19" s="476"/>
      <c r="U19" s="476"/>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row>
    <row r="20" spans="1:177" ht="15" customHeight="1">
      <c r="A20" s="492">
        <f>'Mapa Final'!A20</f>
        <v>3</v>
      </c>
      <c r="B20" s="477" t="str">
        <f>'Mapa Final'!B20</f>
        <v>ERRORES EN LA NOTIFICACIÓN</v>
      </c>
      <c r="C20" s="477" t="str">
        <f>'Mapa Final'!C20</f>
        <v>Afectación en la Prestación del Servicio de Justicia</v>
      </c>
      <c r="D20" s="477" t="str">
        <f>'Mapa Final'!D20</f>
        <v>1. Falta de seguimiento y control del cumplimiento efectivo de la actividad asignada. 
2. Falta de información pertinente para realizar la actividad (correos errados, direcciones erradas de las partes). 
3. Falta de recursos, medios electrónicos y tecnológicos para el cumplimiento de la actividad.</v>
      </c>
      <c r="E20" s="480" t="str">
        <f>'Mapa Final'!E20</f>
        <v>Falta de vinculaciòn de las partes y terceros que genera nulidades y demoras en el proceso.</v>
      </c>
      <c r="F20" s="480" t="str">
        <f>'Mapa Final'!F20</f>
        <v>Posibilidad de Incumplimiento de las metas establecidas debido a la Falta de vinculaciòn de las partes y terceros que genera nulidades y demoras en el proceso.</v>
      </c>
      <c r="G20" s="480" t="str">
        <f>'Mapa Final'!G20</f>
        <v>Ejecución y Administración de Procesos</v>
      </c>
      <c r="H20" s="495" t="str">
        <f>'Mapa Final'!I20</f>
        <v>Alta</v>
      </c>
      <c r="I20" s="498" t="str">
        <f>'Mapa Final'!L20</f>
        <v>Mayor</v>
      </c>
      <c r="J20" s="483" t="str">
        <f>'Mapa Final'!N20</f>
        <v xml:space="preserve">Alto </v>
      </c>
      <c r="K20" s="486" t="str">
        <f>'Mapa Final'!AA20</f>
        <v>Media</v>
      </c>
      <c r="L20" s="486" t="str">
        <f>'Mapa Final'!AE20</f>
        <v>Mayor</v>
      </c>
      <c r="M20" s="489" t="str">
        <f>'Mapa Final'!AG20</f>
        <v xml:space="preserve">Alto </v>
      </c>
      <c r="N20" s="486" t="str">
        <f>'Mapa Final'!AH20</f>
        <v>Aceptar</v>
      </c>
      <c r="O20" s="474"/>
      <c r="P20" s="474"/>
      <c r="Q20" s="474"/>
      <c r="R20" s="474"/>
      <c r="S20" s="474"/>
      <c r="T20" s="474"/>
      <c r="U20" s="474"/>
      <c r="V20" s="35"/>
      <c r="W20" s="35"/>
    </row>
    <row r="21" spans="1:177">
      <c r="A21" s="493"/>
      <c r="B21" s="478"/>
      <c r="C21" s="478"/>
      <c r="D21" s="478"/>
      <c r="E21" s="481"/>
      <c r="F21" s="481"/>
      <c r="G21" s="481"/>
      <c r="H21" s="496"/>
      <c r="I21" s="499"/>
      <c r="J21" s="484"/>
      <c r="K21" s="487"/>
      <c r="L21" s="487"/>
      <c r="M21" s="490"/>
      <c r="N21" s="487"/>
      <c r="O21" s="475"/>
      <c r="P21" s="475"/>
      <c r="Q21" s="475"/>
      <c r="R21" s="475"/>
      <c r="S21" s="475"/>
      <c r="T21" s="475"/>
      <c r="U21" s="475"/>
      <c r="V21" s="35"/>
      <c r="W21" s="35"/>
    </row>
    <row r="22" spans="1:177">
      <c r="A22" s="493"/>
      <c r="B22" s="478"/>
      <c r="C22" s="478"/>
      <c r="D22" s="478"/>
      <c r="E22" s="481"/>
      <c r="F22" s="481"/>
      <c r="G22" s="481"/>
      <c r="H22" s="496"/>
      <c r="I22" s="499"/>
      <c r="J22" s="484"/>
      <c r="K22" s="487"/>
      <c r="L22" s="487"/>
      <c r="M22" s="490"/>
      <c r="N22" s="487"/>
      <c r="O22" s="475"/>
      <c r="P22" s="475"/>
      <c r="Q22" s="475"/>
      <c r="R22" s="475"/>
      <c r="S22" s="475"/>
      <c r="T22" s="475"/>
      <c r="U22" s="475"/>
      <c r="V22" s="35"/>
      <c r="W22" s="35"/>
    </row>
    <row r="23" spans="1:177">
      <c r="A23" s="493"/>
      <c r="B23" s="478"/>
      <c r="C23" s="478"/>
      <c r="D23" s="478"/>
      <c r="E23" s="481"/>
      <c r="F23" s="481"/>
      <c r="G23" s="481"/>
      <c r="H23" s="496"/>
      <c r="I23" s="499"/>
      <c r="J23" s="484"/>
      <c r="K23" s="487"/>
      <c r="L23" s="487"/>
      <c r="M23" s="490"/>
      <c r="N23" s="487"/>
      <c r="O23" s="475"/>
      <c r="P23" s="475"/>
      <c r="Q23" s="475"/>
      <c r="R23" s="475"/>
      <c r="S23" s="475"/>
      <c r="T23" s="475"/>
      <c r="U23" s="475"/>
      <c r="V23" s="35"/>
      <c r="W23" s="35"/>
    </row>
    <row r="24" spans="1:177" ht="307.5" customHeight="1" thickBot="1">
      <c r="A24" s="494"/>
      <c r="B24" s="479"/>
      <c r="C24" s="479"/>
      <c r="D24" s="479"/>
      <c r="E24" s="482"/>
      <c r="F24" s="482"/>
      <c r="G24" s="482"/>
      <c r="H24" s="497"/>
      <c r="I24" s="500"/>
      <c r="J24" s="485"/>
      <c r="K24" s="488"/>
      <c r="L24" s="488"/>
      <c r="M24" s="491"/>
      <c r="N24" s="488"/>
      <c r="O24" s="476"/>
      <c r="P24" s="476"/>
      <c r="Q24" s="476"/>
      <c r="R24" s="476"/>
      <c r="S24" s="476"/>
      <c r="T24" s="476"/>
      <c r="U24" s="476"/>
      <c r="V24" s="35"/>
      <c r="W24" s="35"/>
    </row>
    <row r="25" spans="1:177" ht="15" customHeight="1">
      <c r="A25" s="492">
        <f>'Mapa Final'!A25</f>
        <v>4</v>
      </c>
      <c r="B25" s="477" t="str">
        <f>'Mapa Final'!B25</f>
        <v>FALTA DE PLANEACIÓN</v>
      </c>
      <c r="C25" s="477" t="str">
        <f>'Mapa Final'!C25</f>
        <v>Incumplimiento de las metas establecidas</v>
      </c>
      <c r="D25" s="477" t="str">
        <f>'Mapa Final'!D25</f>
        <v>1.Imprecisión al establecer lineamientos de planeaciòn  para el desarrollo de las tareas propias del despacho.
2.Deficiencia en las competencias necesarias del personal del despacho. 
3.Insuficiencia de equipos y soporte tecnológicos para el trabajo presencial y  virtual.
4.Complejidad de los procesos judiciales.
5.Insuficiencia de personal para la carga laboral presentada.</v>
      </c>
      <c r="E25" s="480" t="str">
        <f>'Mapa Final'!E25</f>
        <v>Desconocimiento del contexto interno y externo del despacho judicial.</v>
      </c>
      <c r="F25" s="480" t="str">
        <f>'Mapa Final'!F25</f>
        <v>Posibilidad de Incumplimiento de las metas establecidas debido a Desconocimiento del contexto interno y externo del despacho judicial.</v>
      </c>
      <c r="G25" s="480" t="str">
        <f>'Mapa Final'!G25</f>
        <v>Ejecución y Administración de Procesos</v>
      </c>
      <c r="H25" s="495" t="str">
        <f>'Mapa Final'!I25</f>
        <v>Baja</v>
      </c>
      <c r="I25" s="498" t="str">
        <f>'Mapa Final'!L25</f>
        <v>Moderado</v>
      </c>
      <c r="J25" s="483" t="str">
        <f>'Mapa Final'!N25</f>
        <v>Moderado</v>
      </c>
      <c r="K25" s="486" t="str">
        <f>'Mapa Final'!AA25</f>
        <v>Baja</v>
      </c>
      <c r="L25" s="486" t="str">
        <f>'Mapa Final'!AE25</f>
        <v>Moderado</v>
      </c>
      <c r="M25" s="489" t="str">
        <f>'Mapa Final'!AG25</f>
        <v>Moderado</v>
      </c>
      <c r="N25" s="486" t="str">
        <f>'Mapa Final'!AH25</f>
        <v>Aceptar</v>
      </c>
      <c r="O25" s="474"/>
      <c r="P25" s="474"/>
      <c r="Q25" s="474"/>
      <c r="R25" s="474"/>
      <c r="S25" s="474"/>
      <c r="T25" s="474"/>
      <c r="U25" s="474"/>
    </row>
    <row r="26" spans="1:177">
      <c r="A26" s="493"/>
      <c r="B26" s="478"/>
      <c r="C26" s="478"/>
      <c r="D26" s="478"/>
      <c r="E26" s="481"/>
      <c r="F26" s="481"/>
      <c r="G26" s="481"/>
      <c r="H26" s="496"/>
      <c r="I26" s="499"/>
      <c r="J26" s="484"/>
      <c r="K26" s="487"/>
      <c r="L26" s="487"/>
      <c r="M26" s="490"/>
      <c r="N26" s="487"/>
      <c r="O26" s="475"/>
      <c r="P26" s="475"/>
      <c r="Q26" s="475"/>
      <c r="R26" s="475"/>
      <c r="S26" s="475"/>
      <c r="T26" s="475"/>
      <c r="U26" s="475"/>
    </row>
    <row r="27" spans="1:177">
      <c r="A27" s="493"/>
      <c r="B27" s="478"/>
      <c r="C27" s="478"/>
      <c r="D27" s="478"/>
      <c r="E27" s="481"/>
      <c r="F27" s="481"/>
      <c r="G27" s="481"/>
      <c r="H27" s="496"/>
      <c r="I27" s="499"/>
      <c r="J27" s="484"/>
      <c r="K27" s="487"/>
      <c r="L27" s="487"/>
      <c r="M27" s="490"/>
      <c r="N27" s="487"/>
      <c r="O27" s="475"/>
      <c r="P27" s="475"/>
      <c r="Q27" s="475"/>
      <c r="R27" s="475"/>
      <c r="S27" s="475"/>
      <c r="T27" s="475"/>
      <c r="U27" s="475"/>
    </row>
    <row r="28" spans="1:177">
      <c r="A28" s="493"/>
      <c r="B28" s="478"/>
      <c r="C28" s="478"/>
      <c r="D28" s="478"/>
      <c r="E28" s="481"/>
      <c r="F28" s="481"/>
      <c r="G28" s="481"/>
      <c r="H28" s="496"/>
      <c r="I28" s="499"/>
      <c r="J28" s="484"/>
      <c r="K28" s="487"/>
      <c r="L28" s="487"/>
      <c r="M28" s="490"/>
      <c r="N28" s="487"/>
      <c r="O28" s="475"/>
      <c r="P28" s="475"/>
      <c r="Q28" s="475"/>
      <c r="R28" s="475"/>
      <c r="S28" s="475"/>
      <c r="T28" s="475"/>
      <c r="U28" s="475"/>
    </row>
    <row r="29" spans="1:177" ht="254.25" customHeight="1" thickBot="1">
      <c r="A29" s="494"/>
      <c r="B29" s="479"/>
      <c r="C29" s="479"/>
      <c r="D29" s="479"/>
      <c r="E29" s="482"/>
      <c r="F29" s="482"/>
      <c r="G29" s="482"/>
      <c r="H29" s="497"/>
      <c r="I29" s="500"/>
      <c r="J29" s="485"/>
      <c r="K29" s="488"/>
      <c r="L29" s="488"/>
      <c r="M29" s="491"/>
      <c r="N29" s="488"/>
      <c r="O29" s="476"/>
      <c r="P29" s="476"/>
      <c r="Q29" s="476"/>
      <c r="R29" s="476"/>
      <c r="S29" s="476"/>
      <c r="T29" s="476"/>
      <c r="U29" s="476"/>
    </row>
    <row r="30" spans="1:177" ht="15" customHeight="1">
      <c r="A30" s="492">
        <f>'Mapa Final'!A30</f>
        <v>5</v>
      </c>
      <c r="B30" s="477" t="str">
        <f>'Mapa Final'!B30</f>
        <v>USO INCORRECTO DE LAS TICS Y DIFICULTADES DERIVADAS DEL TRABAJO EN CASA</v>
      </c>
      <c r="C30" s="477" t="str">
        <f>'Mapa Final'!C30</f>
        <v>Afectación en la Prestación del Servicio de Justicia</v>
      </c>
      <c r="D30" s="477" t="str">
        <f>'Mapa Final'!D30</f>
        <v>1. Uso incorrecto de las herramientas tecnologicas por parte de los servidores judiciales y los usuarios.
2. Falta de conectividad para la realización y/o participación en las audiencias virtuales.</v>
      </c>
      <c r="E30" s="480" t="str">
        <f>'Mapa Final'!E30</f>
        <v xml:space="preserve">Falta de capacitaciones en TICs y/o falta de medios tecnológicos para llevar acabo las audiencias virtuales. </v>
      </c>
      <c r="F30" s="480" t="str">
        <f>'Mapa Final'!F30</f>
        <v>Posibilidad de afectación en la prestación de servicios judiciales debido a la falta de capacitaciones en TICs y/o falta de medios tecnológicos para llevar a cabo las audiencias virtuales.</v>
      </c>
      <c r="G30" s="480" t="str">
        <f>'Mapa Final'!G30</f>
        <v>Usuarios, productos y prácticas organizacionales</v>
      </c>
      <c r="H30" s="495" t="str">
        <f>'Mapa Final'!I30</f>
        <v>Muy Alta</v>
      </c>
      <c r="I30" s="498" t="str">
        <f>'Mapa Final'!L30</f>
        <v>Mayor</v>
      </c>
      <c r="J30" s="483" t="str">
        <f>'Mapa Final'!N30</f>
        <v xml:space="preserve">Alto </v>
      </c>
      <c r="K30" s="486" t="str">
        <f>'Mapa Final'!AA30</f>
        <v>Media</v>
      </c>
      <c r="L30" s="486" t="str">
        <f>'Mapa Final'!AE30</f>
        <v>Mayor</v>
      </c>
      <c r="M30" s="489" t="str">
        <f>'Mapa Final'!AG30</f>
        <v xml:space="preserve">Alto </v>
      </c>
      <c r="N30" s="486" t="str">
        <f>'Mapa Final'!AH30</f>
        <v>Aceptar</v>
      </c>
      <c r="O30" s="474"/>
      <c r="P30" s="474"/>
      <c r="Q30" s="474"/>
      <c r="R30" s="474"/>
      <c r="S30" s="474"/>
      <c r="T30" s="474"/>
      <c r="U30" s="474"/>
    </row>
    <row r="31" spans="1:177">
      <c r="A31" s="493"/>
      <c r="B31" s="478"/>
      <c r="C31" s="478"/>
      <c r="D31" s="478"/>
      <c r="E31" s="481"/>
      <c r="F31" s="481"/>
      <c r="G31" s="481"/>
      <c r="H31" s="496"/>
      <c r="I31" s="499"/>
      <c r="J31" s="484"/>
      <c r="K31" s="487"/>
      <c r="L31" s="487"/>
      <c r="M31" s="490"/>
      <c r="N31" s="487"/>
      <c r="O31" s="475"/>
      <c r="P31" s="475"/>
      <c r="Q31" s="475"/>
      <c r="R31" s="475"/>
      <c r="S31" s="475"/>
      <c r="T31" s="475"/>
      <c r="U31" s="475"/>
    </row>
    <row r="32" spans="1:177">
      <c r="A32" s="493"/>
      <c r="B32" s="478"/>
      <c r="C32" s="478"/>
      <c r="D32" s="478"/>
      <c r="E32" s="481"/>
      <c r="F32" s="481"/>
      <c r="G32" s="481"/>
      <c r="H32" s="496"/>
      <c r="I32" s="499"/>
      <c r="J32" s="484"/>
      <c r="K32" s="487"/>
      <c r="L32" s="487"/>
      <c r="M32" s="490"/>
      <c r="N32" s="487"/>
      <c r="O32" s="475"/>
      <c r="P32" s="475"/>
      <c r="Q32" s="475"/>
      <c r="R32" s="475"/>
      <c r="S32" s="475"/>
      <c r="T32" s="475"/>
      <c r="U32" s="475"/>
    </row>
    <row r="33" spans="1:21">
      <c r="A33" s="493"/>
      <c r="B33" s="478"/>
      <c r="C33" s="478"/>
      <c r="D33" s="478"/>
      <c r="E33" s="481"/>
      <c r="F33" s="481"/>
      <c r="G33" s="481"/>
      <c r="H33" s="496"/>
      <c r="I33" s="499"/>
      <c r="J33" s="484"/>
      <c r="K33" s="487"/>
      <c r="L33" s="487"/>
      <c r="M33" s="490"/>
      <c r="N33" s="487"/>
      <c r="O33" s="475"/>
      <c r="P33" s="475"/>
      <c r="Q33" s="475"/>
      <c r="R33" s="475"/>
      <c r="S33" s="475"/>
      <c r="T33" s="475"/>
      <c r="U33" s="475"/>
    </row>
    <row r="34" spans="1:21" ht="230.25" customHeight="1" thickBot="1">
      <c r="A34" s="494"/>
      <c r="B34" s="479"/>
      <c r="C34" s="479"/>
      <c r="D34" s="479"/>
      <c r="E34" s="482"/>
      <c r="F34" s="482"/>
      <c r="G34" s="482"/>
      <c r="H34" s="497"/>
      <c r="I34" s="500"/>
      <c r="J34" s="485"/>
      <c r="K34" s="488"/>
      <c r="L34" s="488"/>
      <c r="M34" s="491"/>
      <c r="N34" s="488"/>
      <c r="O34" s="476"/>
      <c r="P34" s="476"/>
      <c r="Q34" s="476"/>
      <c r="R34" s="476"/>
      <c r="S34" s="476"/>
      <c r="T34" s="476"/>
      <c r="U34" s="476"/>
    </row>
    <row r="35" spans="1:21" ht="15" customHeight="1">
      <c r="A35" s="492">
        <f>'Mapa Final'!A35</f>
        <v>6</v>
      </c>
      <c r="B35" s="477" t="str">
        <f>'Mapa Final'!B35</f>
        <v>DECISIÓN JUDICIAL PROFERIDA CON FUNDAMENTO EN NORMAS DEROGADAS Y/O MODIFICADAS.</v>
      </c>
      <c r="C35" s="477" t="str">
        <f>'Mapa Final'!C35</f>
        <v>Vulneración de los derechos fundamentales de los ciudadanos</v>
      </c>
      <c r="D35" s="477" t="str">
        <f>'Mapa Final'!D35</f>
        <v>Proferir una decision judicial no ajustada a cambios normativos, lo cual genera nulidades, y por ende, demoras en el proceso.</v>
      </c>
      <c r="E35" s="480" t="str">
        <f>'Mapa Final'!E35</f>
        <v>Falta de actualización de las normas que regulan el proceso judicial.</v>
      </c>
      <c r="F35" s="480" t="str">
        <f>'Mapa Final'!F35</f>
        <v>Posibilidad de Vulneración de los derechos fundamentales de los ciudadanos debido a la falta de actualización de las normas que regulan el proceso judicial.</v>
      </c>
      <c r="G35" s="480" t="str">
        <f>'Mapa Final'!G35</f>
        <v>Usuarios, productos y prácticas organizacionales</v>
      </c>
      <c r="H35" s="495" t="str">
        <f>'Mapa Final'!I35</f>
        <v>Muy Alta</v>
      </c>
      <c r="I35" s="498" t="str">
        <f>'Mapa Final'!L35</f>
        <v>Mayor</v>
      </c>
      <c r="J35" s="483" t="str">
        <f>'Mapa Final'!N35</f>
        <v xml:space="preserve">Alto </v>
      </c>
      <c r="K35" s="486" t="str">
        <f>'Mapa Final'!AA35</f>
        <v>Media</v>
      </c>
      <c r="L35" s="486" t="str">
        <f>'Mapa Final'!AE35</f>
        <v>Mayor</v>
      </c>
      <c r="M35" s="489" t="str">
        <f>'Mapa Final'!AG35</f>
        <v xml:space="preserve">Alto </v>
      </c>
      <c r="N35" s="486" t="str">
        <f>'Mapa Final'!AH35</f>
        <v>Aceptar</v>
      </c>
      <c r="O35" s="474"/>
      <c r="P35" s="474"/>
      <c r="Q35" s="474"/>
      <c r="R35" s="474"/>
      <c r="S35" s="474"/>
      <c r="T35" s="474"/>
      <c r="U35" s="474"/>
    </row>
    <row r="36" spans="1:21">
      <c r="A36" s="493"/>
      <c r="B36" s="478"/>
      <c r="C36" s="478"/>
      <c r="D36" s="478"/>
      <c r="E36" s="481"/>
      <c r="F36" s="481"/>
      <c r="G36" s="481"/>
      <c r="H36" s="496"/>
      <c r="I36" s="499"/>
      <c r="J36" s="484"/>
      <c r="K36" s="487"/>
      <c r="L36" s="487"/>
      <c r="M36" s="490"/>
      <c r="N36" s="487"/>
      <c r="O36" s="475"/>
      <c r="P36" s="475"/>
      <c r="Q36" s="475"/>
      <c r="R36" s="475"/>
      <c r="S36" s="475"/>
      <c r="T36" s="475"/>
      <c r="U36" s="475"/>
    </row>
    <row r="37" spans="1:21">
      <c r="A37" s="493"/>
      <c r="B37" s="478"/>
      <c r="C37" s="478"/>
      <c r="D37" s="478"/>
      <c r="E37" s="481"/>
      <c r="F37" s="481"/>
      <c r="G37" s="481"/>
      <c r="H37" s="496"/>
      <c r="I37" s="499"/>
      <c r="J37" s="484"/>
      <c r="K37" s="487"/>
      <c r="L37" s="487"/>
      <c r="M37" s="490"/>
      <c r="N37" s="487"/>
      <c r="O37" s="475"/>
      <c r="P37" s="475"/>
      <c r="Q37" s="475"/>
      <c r="R37" s="475"/>
      <c r="S37" s="475"/>
      <c r="T37" s="475"/>
      <c r="U37" s="475"/>
    </row>
    <row r="38" spans="1:21">
      <c r="A38" s="493"/>
      <c r="B38" s="478"/>
      <c r="C38" s="478"/>
      <c r="D38" s="478"/>
      <c r="E38" s="481"/>
      <c r="F38" s="481"/>
      <c r="G38" s="481"/>
      <c r="H38" s="496"/>
      <c r="I38" s="499"/>
      <c r="J38" s="484"/>
      <c r="K38" s="487"/>
      <c r="L38" s="487"/>
      <c r="M38" s="490"/>
      <c r="N38" s="487"/>
      <c r="O38" s="475"/>
      <c r="P38" s="475"/>
      <c r="Q38" s="475"/>
      <c r="R38" s="475"/>
      <c r="S38" s="475"/>
      <c r="T38" s="475"/>
      <c r="U38" s="475"/>
    </row>
    <row r="39" spans="1:21" ht="234.75" customHeight="1" thickBot="1">
      <c r="A39" s="494"/>
      <c r="B39" s="479"/>
      <c r="C39" s="479"/>
      <c r="D39" s="479"/>
      <c r="E39" s="482"/>
      <c r="F39" s="482"/>
      <c r="G39" s="482"/>
      <c r="H39" s="497"/>
      <c r="I39" s="500"/>
      <c r="J39" s="485"/>
      <c r="K39" s="488"/>
      <c r="L39" s="488"/>
      <c r="M39" s="491"/>
      <c r="N39" s="488"/>
      <c r="O39" s="476"/>
      <c r="P39" s="476"/>
      <c r="Q39" s="476"/>
      <c r="R39" s="476"/>
      <c r="S39" s="476"/>
      <c r="T39" s="476"/>
      <c r="U39" s="476"/>
    </row>
    <row r="40" spans="1:21">
      <c r="A40" s="492">
        <f>'Mapa Final'!A40</f>
        <v>7</v>
      </c>
      <c r="B40" s="477" t="str">
        <f>'Mapa Final'!B40</f>
        <v>FALLAS DE SEGURIDAD EN EL MANEJO DE LA INFORMACIÓN</v>
      </c>
      <c r="C40" s="477" t="str">
        <f>'Mapa Final'!C40</f>
        <v>Afectación en la Prestación del Servicio de Justicia</v>
      </c>
      <c r="D40" s="477" t="str">
        <f>'Mapa Final'!D40</f>
        <v xml:space="preserve">Ciberataque o ataque informático orientado a obtener acceso no autorizado y/o a usar de forma indebida la información.              </v>
      </c>
      <c r="E40" s="480" t="str">
        <f>'Mapa Final'!E40</f>
        <v>Fallas de seguridad de tipo informática</v>
      </c>
      <c r="F40" s="480" t="str">
        <f>'Mapa Final'!F40</f>
        <v>Posibilidad de… debido a</v>
      </c>
      <c r="G40" s="480" t="str">
        <f>'Mapa Final'!G40</f>
        <v>Fallas Tecnológicas</v>
      </c>
      <c r="H40" s="495" t="str">
        <f>'Mapa Final'!I40</f>
        <v>Muy Baja</v>
      </c>
      <c r="I40" s="498" t="str">
        <f>'Mapa Final'!L40</f>
        <v>Mayor</v>
      </c>
      <c r="J40" s="483" t="str">
        <f>'Mapa Final'!N40</f>
        <v xml:space="preserve">Alto </v>
      </c>
      <c r="K40" s="486" t="str">
        <f>'Mapa Final'!AA40</f>
        <v>Muy Baja</v>
      </c>
      <c r="L40" s="486" t="str">
        <f>'Mapa Final'!AE40</f>
        <v>Mayor</v>
      </c>
      <c r="M40" s="489" t="str">
        <f>'Mapa Final'!AG40</f>
        <v xml:space="preserve">Alto </v>
      </c>
      <c r="N40" s="486" t="str">
        <f>'Mapa Final'!AH40</f>
        <v>Aceptar</v>
      </c>
      <c r="O40" s="474"/>
      <c r="P40" s="474"/>
      <c r="Q40" s="474"/>
      <c r="R40" s="474"/>
      <c r="S40" s="474"/>
      <c r="T40" s="474"/>
      <c r="U40" s="474"/>
    </row>
    <row r="41" spans="1:21">
      <c r="A41" s="493"/>
      <c r="B41" s="478"/>
      <c r="C41" s="478"/>
      <c r="D41" s="478"/>
      <c r="E41" s="481"/>
      <c r="F41" s="481"/>
      <c r="G41" s="481"/>
      <c r="H41" s="496"/>
      <c r="I41" s="499"/>
      <c r="J41" s="484"/>
      <c r="K41" s="487"/>
      <c r="L41" s="487"/>
      <c r="M41" s="490"/>
      <c r="N41" s="487"/>
      <c r="O41" s="475"/>
      <c r="P41" s="475"/>
      <c r="Q41" s="475"/>
      <c r="R41" s="475"/>
      <c r="S41" s="475"/>
      <c r="T41" s="475"/>
      <c r="U41" s="475"/>
    </row>
    <row r="42" spans="1:21">
      <c r="A42" s="493"/>
      <c r="B42" s="478"/>
      <c r="C42" s="478"/>
      <c r="D42" s="478"/>
      <c r="E42" s="481"/>
      <c r="F42" s="481"/>
      <c r="G42" s="481"/>
      <c r="H42" s="496"/>
      <c r="I42" s="499"/>
      <c r="J42" s="484"/>
      <c r="K42" s="487"/>
      <c r="L42" s="487"/>
      <c r="M42" s="490"/>
      <c r="N42" s="487"/>
      <c r="O42" s="475"/>
      <c r="P42" s="475"/>
      <c r="Q42" s="475"/>
      <c r="R42" s="475"/>
      <c r="S42" s="475"/>
      <c r="T42" s="475"/>
      <c r="U42" s="475"/>
    </row>
    <row r="43" spans="1:21">
      <c r="A43" s="493"/>
      <c r="B43" s="478"/>
      <c r="C43" s="478"/>
      <c r="D43" s="478"/>
      <c r="E43" s="481"/>
      <c r="F43" s="481"/>
      <c r="G43" s="481"/>
      <c r="H43" s="496"/>
      <c r="I43" s="499"/>
      <c r="J43" s="484"/>
      <c r="K43" s="487"/>
      <c r="L43" s="487"/>
      <c r="M43" s="490"/>
      <c r="N43" s="487"/>
      <c r="O43" s="475"/>
      <c r="P43" s="475"/>
      <c r="Q43" s="475"/>
      <c r="R43" s="475"/>
      <c r="S43" s="475"/>
      <c r="T43" s="475"/>
      <c r="U43" s="475"/>
    </row>
    <row r="44" spans="1:21" ht="194.25" customHeight="1" thickBot="1">
      <c r="A44" s="494"/>
      <c r="B44" s="479"/>
      <c r="C44" s="479"/>
      <c r="D44" s="479"/>
      <c r="E44" s="482"/>
      <c r="F44" s="482"/>
      <c r="G44" s="482"/>
      <c r="H44" s="497"/>
      <c r="I44" s="500"/>
      <c r="J44" s="485"/>
      <c r="K44" s="488"/>
      <c r="L44" s="488"/>
      <c r="M44" s="491"/>
      <c r="N44" s="488"/>
      <c r="O44" s="476"/>
      <c r="P44" s="476"/>
      <c r="Q44" s="476"/>
      <c r="R44" s="476"/>
      <c r="S44" s="476"/>
      <c r="T44" s="476"/>
      <c r="U44" s="476"/>
    </row>
    <row r="45" spans="1:21">
      <c r="A45" s="492">
        <f>'Mapa Final'!A45</f>
        <v>8</v>
      </c>
      <c r="B45" s="477" t="str">
        <f>'Mapa Final'!B45</f>
        <v>CORRUPCIÓN</v>
      </c>
      <c r="C45" s="477" t="str">
        <f>'Mapa Final'!C45</f>
        <v>Reputacional (Corrupción)</v>
      </c>
      <c r="D45" s="477" t="str">
        <f>'Mapa Final'!D45</f>
        <v>1.Insuficientes programas de capacitación para la toma de conciencia debido al desconocimiento de la ley antisoborno (ISO 37001:2016)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v>
      </c>
      <c r="E45" s="480" t="str">
        <f>'Mapa Final'!E45</f>
        <v xml:space="preserve">Carencia en transparencia, etica y valores . </v>
      </c>
      <c r="F45" s="480" t="str">
        <f>'Mapa Final'!F45</f>
        <v xml:space="preserve">Posibilidad de actos indebidos de  los servidores judiciales debido a  la carencia en transparencia, etica y valores </v>
      </c>
      <c r="G45" s="480" t="str">
        <f>'Mapa Final'!G45</f>
        <v>Fraude Interno</v>
      </c>
      <c r="H45" s="495" t="str">
        <f>'Mapa Final'!I45</f>
        <v>Baja</v>
      </c>
      <c r="I45" s="498" t="str">
        <f>'Mapa Final'!L45</f>
        <v>Mayor</v>
      </c>
      <c r="J45" s="483" t="str">
        <f>'Mapa Final'!N45</f>
        <v xml:space="preserve">Alto </v>
      </c>
      <c r="K45" s="486" t="str">
        <f>'Mapa Final'!AA45</f>
        <v>Baja</v>
      </c>
      <c r="L45" s="486" t="str">
        <f>'Mapa Final'!AE45</f>
        <v>Mayor</v>
      </c>
      <c r="M45" s="489" t="str">
        <f>'Mapa Final'!AG45</f>
        <v xml:space="preserve">Alto </v>
      </c>
      <c r="N45" s="486" t="str">
        <f>'Mapa Final'!AH45</f>
        <v>Reducir(mitigar)</v>
      </c>
      <c r="O45" s="474"/>
      <c r="P45" s="474"/>
      <c r="Q45" s="474"/>
      <c r="R45" s="474"/>
      <c r="S45" s="474"/>
      <c r="T45" s="474"/>
      <c r="U45" s="474"/>
    </row>
    <row r="46" spans="1:21">
      <c r="A46" s="493"/>
      <c r="B46" s="478"/>
      <c r="C46" s="478"/>
      <c r="D46" s="478"/>
      <c r="E46" s="481"/>
      <c r="F46" s="481"/>
      <c r="G46" s="481"/>
      <c r="H46" s="496"/>
      <c r="I46" s="499"/>
      <c r="J46" s="484"/>
      <c r="K46" s="487"/>
      <c r="L46" s="487"/>
      <c r="M46" s="490"/>
      <c r="N46" s="487"/>
      <c r="O46" s="475"/>
      <c r="P46" s="475"/>
      <c r="Q46" s="475"/>
      <c r="R46" s="475"/>
      <c r="S46" s="475"/>
      <c r="T46" s="475"/>
      <c r="U46" s="475"/>
    </row>
    <row r="47" spans="1:21">
      <c r="A47" s="493"/>
      <c r="B47" s="478"/>
      <c r="C47" s="478"/>
      <c r="D47" s="478"/>
      <c r="E47" s="481"/>
      <c r="F47" s="481"/>
      <c r="G47" s="481"/>
      <c r="H47" s="496"/>
      <c r="I47" s="499"/>
      <c r="J47" s="484"/>
      <c r="K47" s="487"/>
      <c r="L47" s="487"/>
      <c r="M47" s="490"/>
      <c r="N47" s="487"/>
      <c r="O47" s="475"/>
      <c r="P47" s="475"/>
      <c r="Q47" s="475"/>
      <c r="R47" s="475"/>
      <c r="S47" s="475"/>
      <c r="T47" s="475"/>
      <c r="U47" s="475"/>
    </row>
    <row r="48" spans="1:21">
      <c r="A48" s="493"/>
      <c r="B48" s="478"/>
      <c r="C48" s="478"/>
      <c r="D48" s="478"/>
      <c r="E48" s="481"/>
      <c r="F48" s="481"/>
      <c r="G48" s="481"/>
      <c r="H48" s="496"/>
      <c r="I48" s="499"/>
      <c r="J48" s="484"/>
      <c r="K48" s="487"/>
      <c r="L48" s="487"/>
      <c r="M48" s="490"/>
      <c r="N48" s="487"/>
      <c r="O48" s="475"/>
      <c r="P48" s="475"/>
      <c r="Q48" s="475"/>
      <c r="R48" s="475"/>
      <c r="S48" s="475"/>
      <c r="T48" s="475"/>
      <c r="U48" s="475"/>
    </row>
    <row r="49" spans="1:21" ht="188.25" customHeight="1" thickBot="1">
      <c r="A49" s="494"/>
      <c r="B49" s="479"/>
      <c r="C49" s="479"/>
      <c r="D49" s="479"/>
      <c r="E49" s="482"/>
      <c r="F49" s="482"/>
      <c r="G49" s="482"/>
      <c r="H49" s="497"/>
      <c r="I49" s="500"/>
      <c r="J49" s="485"/>
      <c r="K49" s="488"/>
      <c r="L49" s="488"/>
      <c r="M49" s="491"/>
      <c r="N49" s="488"/>
      <c r="O49" s="476"/>
      <c r="P49" s="476"/>
      <c r="Q49" s="476"/>
      <c r="R49" s="476"/>
      <c r="S49" s="476"/>
      <c r="T49" s="476"/>
      <c r="U49" s="476"/>
    </row>
    <row r="50" spans="1:21">
      <c r="A50" s="492">
        <f>'Mapa Final'!A50</f>
        <v>9</v>
      </c>
      <c r="B50" s="477" t="str">
        <f>'Mapa Final'!B50</f>
        <v>Interrupción o demora en el Servicio Público de Administrar  Justicia</v>
      </c>
      <c r="C50" s="477" t="str">
        <f>'Mapa Final'!C50</f>
        <v>Afectación en la Prestación del Servicio de Justicia</v>
      </c>
      <c r="D50" s="477" t="str">
        <f>'Mapa Final'!D50</f>
        <v>1. Paro por sindicato
2. Huelgas, protestas ciudadana
3. Disturbios o hechos violentos
4.Pandemia
5.Emergencias Ambientales</v>
      </c>
      <c r="E50" s="480" t="str">
        <f>'Mapa Final'!E50</f>
        <v>Suceso de fuerza mayor que imposibilitan la gestión judicial</v>
      </c>
      <c r="F50" s="480" t="str">
        <f>'Mapa Final'!F50</f>
        <v>Posibilidad de  afectación en la Prestación del Servicio de Justicia debido a un suceso de fuerza mayor que imposibilita la gestión judicial</v>
      </c>
      <c r="G50" s="480" t="str">
        <f>'Mapa Final'!G50</f>
        <v>Usuarios, productos y prácticas organizacionales</v>
      </c>
      <c r="H50" s="495" t="str">
        <f>'Mapa Final'!I50</f>
        <v>Baja</v>
      </c>
      <c r="I50" s="498" t="str">
        <f>'Mapa Final'!L50</f>
        <v>Moderado</v>
      </c>
      <c r="J50" s="483" t="str">
        <f>'Mapa Final'!N50</f>
        <v>Moderado</v>
      </c>
      <c r="K50" s="486" t="str">
        <f>'Mapa Final'!AA50</f>
        <v>Baja</v>
      </c>
      <c r="L50" s="486" t="str">
        <f>'Mapa Final'!AE50</f>
        <v>Moderado</v>
      </c>
      <c r="M50" s="489" t="str">
        <f>'Mapa Final'!AG50</f>
        <v>Moderado</v>
      </c>
      <c r="N50" s="486" t="str">
        <f>'Mapa Final'!AH50</f>
        <v>Reducir(mitigar)</v>
      </c>
      <c r="O50" s="474"/>
      <c r="P50" s="474"/>
      <c r="Q50" s="474"/>
      <c r="R50" s="474"/>
      <c r="S50" s="474"/>
      <c r="T50" s="474"/>
      <c r="U50" s="474"/>
    </row>
    <row r="51" spans="1:21">
      <c r="A51" s="493"/>
      <c r="B51" s="478"/>
      <c r="C51" s="478"/>
      <c r="D51" s="478"/>
      <c r="E51" s="481"/>
      <c r="F51" s="481"/>
      <c r="G51" s="481"/>
      <c r="H51" s="496"/>
      <c r="I51" s="499"/>
      <c r="J51" s="484"/>
      <c r="K51" s="487"/>
      <c r="L51" s="487"/>
      <c r="M51" s="490"/>
      <c r="N51" s="487"/>
      <c r="O51" s="475"/>
      <c r="P51" s="475"/>
      <c r="Q51" s="475"/>
      <c r="R51" s="475"/>
      <c r="S51" s="475"/>
      <c r="T51" s="475"/>
      <c r="U51" s="475"/>
    </row>
    <row r="52" spans="1:21">
      <c r="A52" s="493"/>
      <c r="B52" s="478"/>
      <c r="C52" s="478"/>
      <c r="D52" s="478"/>
      <c r="E52" s="481"/>
      <c r="F52" s="481"/>
      <c r="G52" s="481"/>
      <c r="H52" s="496"/>
      <c r="I52" s="499"/>
      <c r="J52" s="484"/>
      <c r="K52" s="487"/>
      <c r="L52" s="487"/>
      <c r="M52" s="490"/>
      <c r="N52" s="487"/>
      <c r="O52" s="475"/>
      <c r="P52" s="475"/>
      <c r="Q52" s="475"/>
      <c r="R52" s="475"/>
      <c r="S52" s="475"/>
      <c r="T52" s="475"/>
      <c r="U52" s="475"/>
    </row>
    <row r="53" spans="1:21">
      <c r="A53" s="493"/>
      <c r="B53" s="478"/>
      <c r="C53" s="478"/>
      <c r="D53" s="478"/>
      <c r="E53" s="481"/>
      <c r="F53" s="481"/>
      <c r="G53" s="481"/>
      <c r="H53" s="496"/>
      <c r="I53" s="499"/>
      <c r="J53" s="484"/>
      <c r="K53" s="487"/>
      <c r="L53" s="487"/>
      <c r="M53" s="490"/>
      <c r="N53" s="487"/>
      <c r="O53" s="475"/>
      <c r="P53" s="475"/>
      <c r="Q53" s="475"/>
      <c r="R53" s="475"/>
      <c r="S53" s="475"/>
      <c r="T53" s="475"/>
      <c r="U53" s="475"/>
    </row>
    <row r="54" spans="1:21" ht="56.25" customHeight="1" thickBot="1">
      <c r="A54" s="494"/>
      <c r="B54" s="479"/>
      <c r="C54" s="479"/>
      <c r="D54" s="479"/>
      <c r="E54" s="482"/>
      <c r="F54" s="482"/>
      <c r="G54" s="482"/>
      <c r="H54" s="497"/>
      <c r="I54" s="500"/>
      <c r="J54" s="485"/>
      <c r="K54" s="488"/>
      <c r="L54" s="488"/>
      <c r="M54" s="491"/>
      <c r="N54" s="488"/>
      <c r="O54" s="476"/>
      <c r="P54" s="476"/>
      <c r="Q54" s="476"/>
      <c r="R54" s="476"/>
      <c r="S54" s="476"/>
      <c r="T54" s="476"/>
      <c r="U54" s="476"/>
    </row>
    <row r="55" spans="1:21">
      <c r="A55" s="492">
        <f>'Mapa Final'!A55</f>
        <v>10</v>
      </c>
      <c r="B55" s="477" t="str">
        <f>'Mapa Final'!B55</f>
        <v>Inaplicabilidad de la normavidad ambiental vigente</v>
      </c>
      <c r="C55" s="477" t="str">
        <f>'Mapa Final'!C55</f>
        <v>Afectación Ambiental</v>
      </c>
      <c r="D55" s="477" t="str">
        <f>'Mapa Final'!D55</f>
        <v>1. Falta de socialización del Acuerdo PSAA14-10160. 
2.Baja participación de los funcionarios y servidores judiciales en las actividades de formación en el Sistema de Gestión Ambiental
3.Uso de correos no institucionales, que no permiten la llegada de campañas enviadas por correos masivos
4.  Poco compromiso en la aplicabilidad y formación de la cultura ambiental
5. Carencia del liderazgo en el Sistema de Gestión Ambiental</v>
      </c>
      <c r="E55" s="480" t="str">
        <f>'Mapa Final'!E55</f>
        <v>Desconocimiento de los lineamientos ambientales y normatividad vigente ambiental</v>
      </c>
      <c r="F55" s="480" t="str">
        <f>'Mapa Final'!F55</f>
        <v>Posibilidad de afectación ambiental debido al desconocimiento de las lineamientos ambientales y normatividad vigente ambiental</v>
      </c>
      <c r="G55" s="480" t="str">
        <f>'Mapa Final'!G55</f>
        <v>Eventos Ambientales Internos</v>
      </c>
      <c r="H55" s="495" t="str">
        <f>'Mapa Final'!I55</f>
        <v>Baja</v>
      </c>
      <c r="I55" s="498" t="str">
        <f>'Mapa Final'!L55</f>
        <v>Moderado</v>
      </c>
      <c r="J55" s="483" t="str">
        <f>'Mapa Final'!N55</f>
        <v>Moderado</v>
      </c>
      <c r="K55" s="486" t="str">
        <f>'Mapa Final'!AA55</f>
        <v>Baja</v>
      </c>
      <c r="L55" s="486" t="str">
        <f>'Mapa Final'!AE55</f>
        <v>Moderado</v>
      </c>
      <c r="M55" s="489" t="str">
        <f>'Mapa Final'!AG55</f>
        <v>Moderado</v>
      </c>
      <c r="N55" s="486" t="str">
        <f>'Mapa Final'!AH55</f>
        <v>Reducir(mitigar)</v>
      </c>
      <c r="O55" s="474"/>
      <c r="P55" s="474"/>
      <c r="Q55" s="474"/>
      <c r="R55" s="474"/>
      <c r="S55" s="474"/>
      <c r="T55" s="474"/>
      <c r="U55" s="474"/>
    </row>
    <row r="56" spans="1:21">
      <c r="A56" s="493"/>
      <c r="B56" s="478"/>
      <c r="C56" s="478"/>
      <c r="D56" s="478"/>
      <c r="E56" s="481"/>
      <c r="F56" s="481"/>
      <c r="G56" s="481"/>
      <c r="H56" s="496"/>
      <c r="I56" s="499"/>
      <c r="J56" s="484"/>
      <c r="K56" s="487"/>
      <c r="L56" s="487"/>
      <c r="M56" s="490"/>
      <c r="N56" s="487"/>
      <c r="O56" s="475"/>
      <c r="P56" s="475"/>
      <c r="Q56" s="475"/>
      <c r="R56" s="475"/>
      <c r="S56" s="475"/>
      <c r="T56" s="475"/>
      <c r="U56" s="475"/>
    </row>
    <row r="57" spans="1:21">
      <c r="A57" s="493"/>
      <c r="B57" s="478"/>
      <c r="C57" s="478"/>
      <c r="D57" s="478"/>
      <c r="E57" s="481"/>
      <c r="F57" s="481"/>
      <c r="G57" s="481"/>
      <c r="H57" s="496"/>
      <c r="I57" s="499"/>
      <c r="J57" s="484"/>
      <c r="K57" s="487"/>
      <c r="L57" s="487"/>
      <c r="M57" s="490"/>
      <c r="N57" s="487"/>
      <c r="O57" s="475"/>
      <c r="P57" s="475"/>
      <c r="Q57" s="475"/>
      <c r="R57" s="475"/>
      <c r="S57" s="475"/>
      <c r="T57" s="475"/>
      <c r="U57" s="475"/>
    </row>
    <row r="58" spans="1:21">
      <c r="A58" s="493"/>
      <c r="B58" s="478"/>
      <c r="C58" s="478"/>
      <c r="D58" s="478"/>
      <c r="E58" s="481"/>
      <c r="F58" s="481"/>
      <c r="G58" s="481"/>
      <c r="H58" s="496"/>
      <c r="I58" s="499"/>
      <c r="J58" s="484"/>
      <c r="K58" s="487"/>
      <c r="L58" s="487"/>
      <c r="M58" s="490"/>
      <c r="N58" s="487"/>
      <c r="O58" s="475"/>
      <c r="P58" s="475"/>
      <c r="Q58" s="475"/>
      <c r="R58" s="475"/>
      <c r="S58" s="475"/>
      <c r="T58" s="475"/>
      <c r="U58" s="475"/>
    </row>
    <row r="59" spans="1:21" ht="159.75" customHeight="1" thickBot="1">
      <c r="A59" s="494"/>
      <c r="B59" s="479"/>
      <c r="C59" s="479"/>
      <c r="D59" s="479"/>
      <c r="E59" s="482"/>
      <c r="F59" s="482"/>
      <c r="G59" s="482"/>
      <c r="H59" s="497"/>
      <c r="I59" s="500"/>
      <c r="J59" s="485"/>
      <c r="K59" s="488"/>
      <c r="L59" s="488"/>
      <c r="M59" s="491"/>
      <c r="N59" s="488"/>
      <c r="O59" s="476"/>
      <c r="P59" s="476"/>
      <c r="Q59" s="476"/>
      <c r="R59" s="476"/>
      <c r="S59" s="476"/>
      <c r="T59" s="476"/>
      <c r="U59" s="476"/>
    </row>
  </sheetData>
  <mergeCells count="229">
    <mergeCell ref="S1:U3"/>
    <mergeCell ref="A4:C4"/>
    <mergeCell ref="D4:N4"/>
    <mergeCell ref="O4:Q4"/>
    <mergeCell ref="A5:C5"/>
    <mergeCell ref="D5:N5"/>
    <mergeCell ref="A6:C6"/>
    <mergeCell ref="D6:N6"/>
    <mergeCell ref="A7:F7"/>
    <mergeCell ref="H7:J7"/>
    <mergeCell ref="K7:M7"/>
    <mergeCell ref="N7:N8"/>
    <mergeCell ref="A1:C2"/>
    <mergeCell ref="D1:Q3"/>
    <mergeCell ref="O7:O8"/>
    <mergeCell ref="P7:R7"/>
    <mergeCell ref="S7:T7"/>
    <mergeCell ref="U7:U8"/>
    <mergeCell ref="A9:N9"/>
    <mergeCell ref="A10:A14"/>
    <mergeCell ref="B10:B14"/>
    <mergeCell ref="C10:C14"/>
    <mergeCell ref="D10:D14"/>
    <mergeCell ref="E10:E14"/>
    <mergeCell ref="L15:L19"/>
    <mergeCell ref="R10:R14"/>
    <mergeCell ref="S10:S14"/>
    <mergeCell ref="T10:T14"/>
    <mergeCell ref="U10:U14"/>
    <mergeCell ref="A15:A19"/>
    <mergeCell ref="B15:B19"/>
    <mergeCell ref="C15:C19"/>
    <mergeCell ref="D15:D19"/>
    <mergeCell ref="E15:E19"/>
    <mergeCell ref="F15:F19"/>
    <mergeCell ref="L10:L14"/>
    <mergeCell ref="M10:M14"/>
    <mergeCell ref="N10:N14"/>
    <mergeCell ref="O10:O14"/>
    <mergeCell ref="P10:P14"/>
    <mergeCell ref="Q10:Q14"/>
    <mergeCell ref="F10:F14"/>
    <mergeCell ref="G10:G14"/>
    <mergeCell ref="H10:H14"/>
    <mergeCell ref="I10:I14"/>
    <mergeCell ref="J10:J14"/>
    <mergeCell ref="K10:K14"/>
    <mergeCell ref="K20:K24"/>
    <mergeCell ref="L20:L24"/>
    <mergeCell ref="M20:M24"/>
    <mergeCell ref="S15:S19"/>
    <mergeCell ref="T15:T19"/>
    <mergeCell ref="U15:U19"/>
    <mergeCell ref="A20:A24"/>
    <mergeCell ref="B20:B24"/>
    <mergeCell ref="C20:C24"/>
    <mergeCell ref="D20:D24"/>
    <mergeCell ref="E20:E24"/>
    <mergeCell ref="F20:F24"/>
    <mergeCell ref="G20:G24"/>
    <mergeCell ref="M15:M19"/>
    <mergeCell ref="N15:N19"/>
    <mergeCell ref="O15:O19"/>
    <mergeCell ref="P15:P19"/>
    <mergeCell ref="Q15:Q19"/>
    <mergeCell ref="R15:R19"/>
    <mergeCell ref="G15:G19"/>
    <mergeCell ref="H15:H19"/>
    <mergeCell ref="I15:I19"/>
    <mergeCell ref="J15:J19"/>
    <mergeCell ref="K15:K19"/>
    <mergeCell ref="J25:J29"/>
    <mergeCell ref="K25:K29"/>
    <mergeCell ref="L25:L29"/>
    <mergeCell ref="M25:M29"/>
    <mergeCell ref="N25:N29"/>
    <mergeCell ref="T20:T24"/>
    <mergeCell ref="U20:U24"/>
    <mergeCell ref="A25:A29"/>
    <mergeCell ref="B25:B29"/>
    <mergeCell ref="C25:C29"/>
    <mergeCell ref="D25:D29"/>
    <mergeCell ref="E25:E29"/>
    <mergeCell ref="F25:F29"/>
    <mergeCell ref="G25:G29"/>
    <mergeCell ref="H25:H29"/>
    <mergeCell ref="N20:N24"/>
    <mergeCell ref="O20:O24"/>
    <mergeCell ref="P20:P24"/>
    <mergeCell ref="Q20:Q24"/>
    <mergeCell ref="R20:R24"/>
    <mergeCell ref="S20:S24"/>
    <mergeCell ref="H20:H24"/>
    <mergeCell ref="I20:I24"/>
    <mergeCell ref="J20:J24"/>
    <mergeCell ref="U30:U34"/>
    <mergeCell ref="J30:J34"/>
    <mergeCell ref="K30:K34"/>
    <mergeCell ref="L30:L34"/>
    <mergeCell ref="M30:M34"/>
    <mergeCell ref="N30:N34"/>
    <mergeCell ref="O30:O34"/>
    <mergeCell ref="U25:U29"/>
    <mergeCell ref="A30:A34"/>
    <mergeCell ref="B30:B34"/>
    <mergeCell ref="C30:C34"/>
    <mergeCell ref="D30:D34"/>
    <mergeCell ref="E30:E34"/>
    <mergeCell ref="F30:F34"/>
    <mergeCell ref="G30:G34"/>
    <mergeCell ref="H30:H34"/>
    <mergeCell ref="I30:I34"/>
    <mergeCell ref="O25:O29"/>
    <mergeCell ref="P25:P29"/>
    <mergeCell ref="Q25:Q29"/>
    <mergeCell ref="R25:R29"/>
    <mergeCell ref="S25:S29"/>
    <mergeCell ref="T25:T29"/>
    <mergeCell ref="I25:I29"/>
    <mergeCell ref="C35:C39"/>
    <mergeCell ref="D35:D39"/>
    <mergeCell ref="E35:E39"/>
    <mergeCell ref="F35:F39"/>
    <mergeCell ref="P30:P34"/>
    <mergeCell ref="Q30:Q34"/>
    <mergeCell ref="R30:R34"/>
    <mergeCell ref="S30:S34"/>
    <mergeCell ref="T30:T34"/>
    <mergeCell ref="S35:S39"/>
    <mergeCell ref="T35:T39"/>
    <mergeCell ref="U35:U39"/>
    <mergeCell ref="A40:A44"/>
    <mergeCell ref="B40:B44"/>
    <mergeCell ref="C40:C44"/>
    <mergeCell ref="D40:D44"/>
    <mergeCell ref="E40:E44"/>
    <mergeCell ref="F40:F44"/>
    <mergeCell ref="G40:G44"/>
    <mergeCell ref="M35:M39"/>
    <mergeCell ref="N35:N39"/>
    <mergeCell ref="O35:O39"/>
    <mergeCell ref="P35:P39"/>
    <mergeCell ref="Q35:Q39"/>
    <mergeCell ref="R35:R39"/>
    <mergeCell ref="G35:G39"/>
    <mergeCell ref="H35:H39"/>
    <mergeCell ref="I35:I39"/>
    <mergeCell ref="J35:J39"/>
    <mergeCell ref="K35:K39"/>
    <mergeCell ref="L35:L39"/>
    <mergeCell ref="A35:A39"/>
    <mergeCell ref="B35:B39"/>
    <mergeCell ref="T40:T44"/>
    <mergeCell ref="U40:U44"/>
    <mergeCell ref="A45:A49"/>
    <mergeCell ref="B45:B49"/>
    <mergeCell ref="C45:C49"/>
    <mergeCell ref="D45:D49"/>
    <mergeCell ref="E45:E49"/>
    <mergeCell ref="F45:F49"/>
    <mergeCell ref="G45:G49"/>
    <mergeCell ref="H45:H49"/>
    <mergeCell ref="N40:N44"/>
    <mergeCell ref="O40:O44"/>
    <mergeCell ref="P40:P44"/>
    <mergeCell ref="Q40:Q44"/>
    <mergeCell ref="R40:R44"/>
    <mergeCell ref="S40:S44"/>
    <mergeCell ref="H40:H44"/>
    <mergeCell ref="I40:I44"/>
    <mergeCell ref="J40:J44"/>
    <mergeCell ref="K40:K44"/>
    <mergeCell ref="L40:L44"/>
    <mergeCell ref="M40:M44"/>
    <mergeCell ref="U45:U49"/>
    <mergeCell ref="A50:A54"/>
    <mergeCell ref="B50:B54"/>
    <mergeCell ref="C50:C54"/>
    <mergeCell ref="D50:D54"/>
    <mergeCell ref="E50:E54"/>
    <mergeCell ref="F50:F54"/>
    <mergeCell ref="G50:G54"/>
    <mergeCell ref="H50:H54"/>
    <mergeCell ref="I50:I54"/>
    <mergeCell ref="O45:O49"/>
    <mergeCell ref="P45:P49"/>
    <mergeCell ref="Q45:Q49"/>
    <mergeCell ref="R45:R49"/>
    <mergeCell ref="S45:S49"/>
    <mergeCell ref="T45:T49"/>
    <mergeCell ref="I45:I49"/>
    <mergeCell ref="J45:J49"/>
    <mergeCell ref="K45:K49"/>
    <mergeCell ref="L45:L49"/>
    <mergeCell ref="M45:M49"/>
    <mergeCell ref="N45:N49"/>
    <mergeCell ref="P50:P54"/>
    <mergeCell ref="Q50:Q54"/>
    <mergeCell ref="R50:R54"/>
    <mergeCell ref="S50:S54"/>
    <mergeCell ref="T50:T54"/>
    <mergeCell ref="U50:U54"/>
    <mergeCell ref="J50:J54"/>
    <mergeCell ref="K50:K54"/>
    <mergeCell ref="L50:L54"/>
    <mergeCell ref="M50:M54"/>
    <mergeCell ref="N50:N54"/>
    <mergeCell ref="O50:O54"/>
    <mergeCell ref="G55:G59"/>
    <mergeCell ref="H55:H59"/>
    <mergeCell ref="I55:I59"/>
    <mergeCell ref="J55:J59"/>
    <mergeCell ref="K55:K59"/>
    <mergeCell ref="L55:L59"/>
    <mergeCell ref="A55:A59"/>
    <mergeCell ref="B55:B59"/>
    <mergeCell ref="C55:C59"/>
    <mergeCell ref="D55:D59"/>
    <mergeCell ref="E55:E59"/>
    <mergeCell ref="F55:F59"/>
    <mergeCell ref="S55:S59"/>
    <mergeCell ref="T55:T59"/>
    <mergeCell ref="U55:U59"/>
    <mergeCell ref="M55:M59"/>
    <mergeCell ref="N55:N59"/>
    <mergeCell ref="O55:O59"/>
    <mergeCell ref="P55:P59"/>
    <mergeCell ref="Q55:Q59"/>
    <mergeCell ref="R55:R59"/>
  </mergeCells>
  <conditionalFormatting sqref="D8:G8 H7 H60:J1048576 A7:B7">
    <cfRule type="containsText" dxfId="697" priority="713" operator="containsText" text="3- Moderado">
      <formula>NOT(ISERROR(SEARCH("3- Moderado",A7)))</formula>
    </cfRule>
    <cfRule type="containsText" dxfId="696" priority="714" operator="containsText" text="6- Moderado">
      <formula>NOT(ISERROR(SEARCH("6- Moderado",A7)))</formula>
    </cfRule>
    <cfRule type="containsText" dxfId="695" priority="715" operator="containsText" text="4- Moderado">
      <formula>NOT(ISERROR(SEARCH("4- Moderado",A7)))</formula>
    </cfRule>
    <cfRule type="containsText" dxfId="694" priority="716" operator="containsText" text="3- Bajo">
      <formula>NOT(ISERROR(SEARCH("3- Bajo",A7)))</formula>
    </cfRule>
    <cfRule type="containsText" dxfId="693" priority="717" operator="containsText" text="4- Bajo">
      <formula>NOT(ISERROR(SEARCH("4- Bajo",A7)))</formula>
    </cfRule>
    <cfRule type="containsText" dxfId="692" priority="718" operator="containsText" text="1- Bajo">
      <formula>NOT(ISERROR(SEARCH("1- Bajo",A7)))</formula>
    </cfRule>
  </conditionalFormatting>
  <conditionalFormatting sqref="H8:J8">
    <cfRule type="containsText" dxfId="691" priority="706" operator="containsText" text="3- Moderado">
      <formula>NOT(ISERROR(SEARCH("3- Moderado",H8)))</formula>
    </cfRule>
    <cfRule type="containsText" dxfId="690" priority="707" operator="containsText" text="6- Moderado">
      <formula>NOT(ISERROR(SEARCH("6- Moderado",H8)))</formula>
    </cfRule>
    <cfRule type="containsText" dxfId="689" priority="708" operator="containsText" text="4- Moderado">
      <formula>NOT(ISERROR(SEARCH("4- Moderado",H8)))</formula>
    </cfRule>
    <cfRule type="containsText" dxfId="688" priority="709" operator="containsText" text="3- Bajo">
      <formula>NOT(ISERROR(SEARCH("3- Bajo",H8)))</formula>
    </cfRule>
    <cfRule type="containsText" dxfId="687" priority="710" operator="containsText" text="4- Bajo">
      <formula>NOT(ISERROR(SEARCH("4- Bajo",H8)))</formula>
    </cfRule>
    <cfRule type="containsText" dxfId="686" priority="712" operator="containsText" text="1- Bajo">
      <formula>NOT(ISERROR(SEARCH("1- Bajo",H8)))</formula>
    </cfRule>
  </conditionalFormatting>
  <conditionalFormatting sqref="J8 J60:J1048576">
    <cfRule type="containsText" dxfId="685" priority="695" operator="containsText" text="25- Extremo">
      <formula>NOT(ISERROR(SEARCH("25- Extremo",J8)))</formula>
    </cfRule>
    <cfRule type="containsText" dxfId="684" priority="696" operator="containsText" text="20- Extremo">
      <formula>NOT(ISERROR(SEARCH("20- Extremo",J8)))</formula>
    </cfRule>
    <cfRule type="containsText" dxfId="683" priority="697" operator="containsText" text="15- Extremo">
      <formula>NOT(ISERROR(SEARCH("15- Extremo",J8)))</formula>
    </cfRule>
    <cfRule type="containsText" dxfId="682" priority="698" operator="containsText" text="10- Extremo">
      <formula>NOT(ISERROR(SEARCH("10- Extremo",J8)))</formula>
    </cfRule>
    <cfRule type="containsText" dxfId="681" priority="699" operator="containsText" text="5- Extremo">
      <formula>NOT(ISERROR(SEARCH("5- Extremo",J8)))</formula>
    </cfRule>
    <cfRule type="containsText" dxfId="680" priority="700" operator="containsText" text="12- Alto">
      <formula>NOT(ISERROR(SEARCH("12- Alto",J8)))</formula>
    </cfRule>
    <cfRule type="containsText" dxfId="679" priority="701" operator="containsText" text="10- Alto">
      <formula>NOT(ISERROR(SEARCH("10- Alto",J8)))</formula>
    </cfRule>
    <cfRule type="containsText" dxfId="678" priority="702" operator="containsText" text="9- Alto">
      <formula>NOT(ISERROR(SEARCH("9- Alto",J8)))</formula>
    </cfRule>
    <cfRule type="containsText" dxfId="677" priority="703" operator="containsText" text="8- Alto">
      <formula>NOT(ISERROR(SEARCH("8- Alto",J8)))</formula>
    </cfRule>
    <cfRule type="containsText" dxfId="676" priority="704" operator="containsText" text="5- Alto">
      <formula>NOT(ISERROR(SEARCH("5- Alto",J8)))</formula>
    </cfRule>
    <cfRule type="containsText" dxfId="675" priority="705" operator="containsText" text="4- Alto">
      <formula>NOT(ISERROR(SEARCH("4- Alto",J8)))</formula>
    </cfRule>
    <cfRule type="containsText" dxfId="674" priority="711" operator="containsText" text="2- Bajo">
      <formula>NOT(ISERROR(SEARCH("2- Bajo",J8)))</formula>
    </cfRule>
  </conditionalFormatting>
  <conditionalFormatting sqref="K10:L10">
    <cfRule type="containsText" dxfId="673" priority="689" operator="containsText" text="3- Moderado">
      <formula>NOT(ISERROR(SEARCH("3- Moderado",K10)))</formula>
    </cfRule>
    <cfRule type="containsText" dxfId="672" priority="690" operator="containsText" text="6- Moderado">
      <formula>NOT(ISERROR(SEARCH("6- Moderado",K10)))</formula>
    </cfRule>
    <cfRule type="containsText" dxfId="671" priority="691" operator="containsText" text="4- Moderado">
      <formula>NOT(ISERROR(SEARCH("4- Moderado",K10)))</formula>
    </cfRule>
    <cfRule type="containsText" dxfId="670" priority="692" operator="containsText" text="3- Bajo">
      <formula>NOT(ISERROR(SEARCH("3- Bajo",K10)))</formula>
    </cfRule>
    <cfRule type="containsText" dxfId="669" priority="693" operator="containsText" text="4- Bajo">
      <formula>NOT(ISERROR(SEARCH("4- Bajo",K10)))</formula>
    </cfRule>
    <cfRule type="containsText" dxfId="668" priority="694" operator="containsText" text="1- Bajo">
      <formula>NOT(ISERROR(SEARCH("1- Bajo",K10)))</formula>
    </cfRule>
  </conditionalFormatting>
  <conditionalFormatting sqref="H10:I10">
    <cfRule type="containsText" dxfId="667" priority="683" operator="containsText" text="3- Moderado">
      <formula>NOT(ISERROR(SEARCH("3- Moderado",H10)))</formula>
    </cfRule>
    <cfRule type="containsText" dxfId="666" priority="684" operator="containsText" text="6- Moderado">
      <formula>NOT(ISERROR(SEARCH("6- Moderado",H10)))</formula>
    </cfRule>
    <cfRule type="containsText" dxfId="665" priority="685" operator="containsText" text="4- Moderado">
      <formula>NOT(ISERROR(SEARCH("4- Moderado",H10)))</formula>
    </cfRule>
    <cfRule type="containsText" dxfId="664" priority="686" operator="containsText" text="3- Bajo">
      <formula>NOT(ISERROR(SEARCH("3- Bajo",H10)))</formula>
    </cfRule>
    <cfRule type="containsText" dxfId="663" priority="687" operator="containsText" text="4- Bajo">
      <formula>NOT(ISERROR(SEARCH("4- Bajo",H10)))</formula>
    </cfRule>
    <cfRule type="containsText" dxfId="662" priority="688" operator="containsText" text="1- Bajo">
      <formula>NOT(ISERROR(SEARCH("1- Bajo",H10)))</formula>
    </cfRule>
  </conditionalFormatting>
  <conditionalFormatting sqref="A10 C10:E10">
    <cfRule type="containsText" dxfId="661" priority="677" operator="containsText" text="3- Moderado">
      <formula>NOT(ISERROR(SEARCH("3- Moderado",A10)))</formula>
    </cfRule>
    <cfRule type="containsText" dxfId="660" priority="678" operator="containsText" text="6- Moderado">
      <formula>NOT(ISERROR(SEARCH("6- Moderado",A10)))</formula>
    </cfRule>
    <cfRule type="containsText" dxfId="659" priority="679" operator="containsText" text="4- Moderado">
      <formula>NOT(ISERROR(SEARCH("4- Moderado",A10)))</formula>
    </cfRule>
    <cfRule type="containsText" dxfId="658" priority="680" operator="containsText" text="3- Bajo">
      <formula>NOT(ISERROR(SEARCH("3- Bajo",A10)))</formula>
    </cfRule>
    <cfRule type="containsText" dxfId="657" priority="681" operator="containsText" text="4- Bajo">
      <formula>NOT(ISERROR(SEARCH("4- Bajo",A10)))</formula>
    </cfRule>
    <cfRule type="containsText" dxfId="656" priority="682" operator="containsText" text="1- Bajo">
      <formula>NOT(ISERROR(SEARCH("1- Bajo",A10)))</formula>
    </cfRule>
  </conditionalFormatting>
  <conditionalFormatting sqref="F10:G10">
    <cfRule type="containsText" dxfId="655" priority="671" operator="containsText" text="3- Moderado">
      <formula>NOT(ISERROR(SEARCH("3- Moderado",F10)))</formula>
    </cfRule>
    <cfRule type="containsText" dxfId="654" priority="672" operator="containsText" text="6- Moderado">
      <formula>NOT(ISERROR(SEARCH("6- Moderado",F10)))</formula>
    </cfRule>
    <cfRule type="containsText" dxfId="653" priority="673" operator="containsText" text="4- Moderado">
      <formula>NOT(ISERROR(SEARCH("4- Moderado",F10)))</formula>
    </cfRule>
    <cfRule type="containsText" dxfId="652" priority="674" operator="containsText" text="3- Bajo">
      <formula>NOT(ISERROR(SEARCH("3- Bajo",F10)))</formula>
    </cfRule>
    <cfRule type="containsText" dxfId="651" priority="675" operator="containsText" text="4- Bajo">
      <formula>NOT(ISERROR(SEARCH("4- Bajo",F10)))</formula>
    </cfRule>
    <cfRule type="containsText" dxfId="650" priority="676" operator="containsText" text="1- Bajo">
      <formula>NOT(ISERROR(SEARCH("1- Bajo",F10)))</formula>
    </cfRule>
  </conditionalFormatting>
  <conditionalFormatting sqref="K8">
    <cfRule type="containsText" dxfId="649" priority="665" operator="containsText" text="3- Moderado">
      <formula>NOT(ISERROR(SEARCH("3- Moderado",K8)))</formula>
    </cfRule>
    <cfRule type="containsText" dxfId="648" priority="666" operator="containsText" text="6- Moderado">
      <formula>NOT(ISERROR(SEARCH("6- Moderado",K8)))</formula>
    </cfRule>
    <cfRule type="containsText" dxfId="647" priority="667" operator="containsText" text="4- Moderado">
      <formula>NOT(ISERROR(SEARCH("4- Moderado",K8)))</formula>
    </cfRule>
    <cfRule type="containsText" dxfId="646" priority="668" operator="containsText" text="3- Bajo">
      <formula>NOT(ISERROR(SEARCH("3- Bajo",K8)))</formula>
    </cfRule>
    <cfRule type="containsText" dxfId="645" priority="669" operator="containsText" text="4- Bajo">
      <formula>NOT(ISERROR(SEARCH("4- Bajo",K8)))</formula>
    </cfRule>
    <cfRule type="containsText" dxfId="644" priority="670" operator="containsText" text="1- Bajo">
      <formula>NOT(ISERROR(SEARCH("1- Bajo",K8)))</formula>
    </cfRule>
  </conditionalFormatting>
  <conditionalFormatting sqref="L8">
    <cfRule type="containsText" dxfId="643" priority="659" operator="containsText" text="3- Moderado">
      <formula>NOT(ISERROR(SEARCH("3- Moderado",L8)))</formula>
    </cfRule>
    <cfRule type="containsText" dxfId="642" priority="660" operator="containsText" text="6- Moderado">
      <formula>NOT(ISERROR(SEARCH("6- Moderado",L8)))</formula>
    </cfRule>
    <cfRule type="containsText" dxfId="641" priority="661" operator="containsText" text="4- Moderado">
      <formula>NOT(ISERROR(SEARCH("4- Moderado",L8)))</formula>
    </cfRule>
    <cfRule type="containsText" dxfId="640" priority="662" operator="containsText" text="3- Bajo">
      <formula>NOT(ISERROR(SEARCH("3- Bajo",L8)))</formula>
    </cfRule>
    <cfRule type="containsText" dxfId="639" priority="663" operator="containsText" text="4- Bajo">
      <formula>NOT(ISERROR(SEARCH("4- Bajo",L8)))</formula>
    </cfRule>
    <cfRule type="containsText" dxfId="638" priority="664" operator="containsText" text="1- Bajo">
      <formula>NOT(ISERROR(SEARCH("1- Bajo",L8)))</formula>
    </cfRule>
  </conditionalFormatting>
  <conditionalFormatting sqref="M8">
    <cfRule type="containsText" dxfId="637" priority="653" operator="containsText" text="3- Moderado">
      <formula>NOT(ISERROR(SEARCH("3- Moderado",M8)))</formula>
    </cfRule>
    <cfRule type="containsText" dxfId="636" priority="654" operator="containsText" text="6- Moderado">
      <formula>NOT(ISERROR(SEARCH("6- Moderado",M8)))</formula>
    </cfRule>
    <cfRule type="containsText" dxfId="635" priority="655" operator="containsText" text="4- Moderado">
      <formula>NOT(ISERROR(SEARCH("4- Moderado",M8)))</formula>
    </cfRule>
    <cfRule type="containsText" dxfId="634" priority="656" operator="containsText" text="3- Bajo">
      <formula>NOT(ISERROR(SEARCH("3- Bajo",M8)))</formula>
    </cfRule>
    <cfRule type="containsText" dxfId="633" priority="657" operator="containsText" text="4- Bajo">
      <formula>NOT(ISERROR(SEARCH("4- Bajo",M8)))</formula>
    </cfRule>
    <cfRule type="containsText" dxfId="632" priority="658" operator="containsText" text="1- Bajo">
      <formula>NOT(ISERROR(SEARCH("1- Bajo",M8)))</formula>
    </cfRule>
  </conditionalFormatting>
  <conditionalFormatting sqref="J10:J14">
    <cfRule type="containsText" dxfId="631" priority="648" operator="containsText" text="Bajo">
      <formula>NOT(ISERROR(SEARCH("Bajo",J10)))</formula>
    </cfRule>
    <cfRule type="containsText" dxfId="630" priority="649" operator="containsText" text="Moderado">
      <formula>NOT(ISERROR(SEARCH("Moderado",J10)))</formula>
    </cfRule>
    <cfRule type="containsText" dxfId="629" priority="650" operator="containsText" text="Alto">
      <formula>NOT(ISERROR(SEARCH("Alto",J10)))</formula>
    </cfRule>
    <cfRule type="containsText" dxfId="628" priority="651" operator="containsText" text="Extremo">
      <formula>NOT(ISERROR(SEARCH("Extremo",J10)))</formula>
    </cfRule>
    <cfRule type="colorScale" priority="652">
      <colorScale>
        <cfvo type="min"/>
        <cfvo type="max"/>
        <color rgb="FFFF7128"/>
        <color rgb="FFFFEF9C"/>
      </colorScale>
    </cfRule>
  </conditionalFormatting>
  <conditionalFormatting sqref="M10:M14">
    <cfRule type="containsText" dxfId="627" priority="623" operator="containsText" text="Moderado">
      <formula>NOT(ISERROR(SEARCH("Moderado",M10)))</formula>
    </cfRule>
    <cfRule type="containsText" dxfId="626" priority="643" operator="containsText" text="Bajo">
      <formula>NOT(ISERROR(SEARCH("Bajo",M10)))</formula>
    </cfRule>
    <cfRule type="containsText" dxfId="625" priority="644" operator="containsText" text="Moderado">
      <formula>NOT(ISERROR(SEARCH("Moderado",M10)))</formula>
    </cfRule>
    <cfRule type="containsText" dxfId="624" priority="645" operator="containsText" text="Alto">
      <formula>NOT(ISERROR(SEARCH("Alto",M10)))</formula>
    </cfRule>
    <cfRule type="containsText" dxfId="623" priority="646" operator="containsText" text="Extremo">
      <formula>NOT(ISERROR(SEARCH("Extremo",M10)))</formula>
    </cfRule>
    <cfRule type="colorScale" priority="647">
      <colorScale>
        <cfvo type="min"/>
        <cfvo type="max"/>
        <color rgb="FFFF7128"/>
        <color rgb="FFFFEF9C"/>
      </colorScale>
    </cfRule>
  </conditionalFormatting>
  <conditionalFormatting sqref="N10">
    <cfRule type="containsText" dxfId="622" priority="637" operator="containsText" text="3- Moderado">
      <formula>NOT(ISERROR(SEARCH("3- Moderado",N10)))</formula>
    </cfRule>
    <cfRule type="containsText" dxfId="621" priority="638" operator="containsText" text="6- Moderado">
      <formula>NOT(ISERROR(SEARCH("6- Moderado",N10)))</formula>
    </cfRule>
    <cfRule type="containsText" dxfId="620" priority="639" operator="containsText" text="4- Moderado">
      <formula>NOT(ISERROR(SEARCH("4- Moderado",N10)))</formula>
    </cfRule>
    <cfRule type="containsText" dxfId="619" priority="640" operator="containsText" text="3- Bajo">
      <formula>NOT(ISERROR(SEARCH("3- Bajo",N10)))</formula>
    </cfRule>
    <cfRule type="containsText" dxfId="618" priority="641" operator="containsText" text="4- Bajo">
      <formula>NOT(ISERROR(SEARCH("4- Bajo",N10)))</formula>
    </cfRule>
    <cfRule type="containsText" dxfId="617" priority="642" operator="containsText" text="1- Bajo">
      <formula>NOT(ISERROR(SEARCH("1- Bajo",N10)))</formula>
    </cfRule>
  </conditionalFormatting>
  <conditionalFormatting sqref="H10:H14">
    <cfRule type="containsText" dxfId="616" priority="624" operator="containsText" text="Muy Alta">
      <formula>NOT(ISERROR(SEARCH("Muy Alta",H10)))</formula>
    </cfRule>
    <cfRule type="containsText" dxfId="615" priority="625" operator="containsText" text="Alta">
      <formula>NOT(ISERROR(SEARCH("Alta",H10)))</formula>
    </cfRule>
    <cfRule type="containsText" dxfId="614" priority="626" operator="containsText" text="Muy Alta">
      <formula>NOT(ISERROR(SEARCH("Muy Alta",H10)))</formula>
    </cfRule>
    <cfRule type="containsText" dxfId="613" priority="631" operator="containsText" text="Muy Baja">
      <formula>NOT(ISERROR(SEARCH("Muy Baja",H10)))</formula>
    </cfRule>
    <cfRule type="containsText" dxfId="612" priority="632" operator="containsText" text="Baja">
      <formula>NOT(ISERROR(SEARCH("Baja",H10)))</formula>
    </cfRule>
    <cfRule type="containsText" dxfId="611" priority="633" operator="containsText" text="Media">
      <formula>NOT(ISERROR(SEARCH("Media",H10)))</formula>
    </cfRule>
    <cfRule type="containsText" dxfId="610" priority="634" operator="containsText" text="Alta">
      <formula>NOT(ISERROR(SEARCH("Alta",H10)))</formula>
    </cfRule>
    <cfRule type="containsText" dxfId="609" priority="636" operator="containsText" text="Muy Alta">
      <formula>NOT(ISERROR(SEARCH("Muy Alta",H10)))</formula>
    </cfRule>
  </conditionalFormatting>
  <conditionalFormatting sqref="I10:I14">
    <cfRule type="containsText" dxfId="608" priority="627" operator="containsText" text="Catastrófico">
      <formula>NOT(ISERROR(SEARCH("Catastrófico",I10)))</formula>
    </cfRule>
    <cfRule type="containsText" dxfId="607" priority="628" operator="containsText" text="Mayor">
      <formula>NOT(ISERROR(SEARCH("Mayor",I10)))</formula>
    </cfRule>
    <cfRule type="containsText" dxfId="606" priority="629" operator="containsText" text="Menor">
      <formula>NOT(ISERROR(SEARCH("Menor",I10)))</formula>
    </cfRule>
    <cfRule type="containsText" dxfId="605" priority="630" operator="containsText" text="Leve">
      <formula>NOT(ISERROR(SEARCH("Leve",I10)))</formula>
    </cfRule>
    <cfRule type="containsText" dxfId="604" priority="635" operator="containsText" text="Moderado">
      <formula>NOT(ISERROR(SEARCH("Moderado",I10)))</formula>
    </cfRule>
  </conditionalFormatting>
  <conditionalFormatting sqref="K10:K14">
    <cfRule type="containsText" dxfId="603" priority="622" operator="containsText" text="Media">
      <formula>NOT(ISERROR(SEARCH("Media",K10)))</formula>
    </cfRule>
  </conditionalFormatting>
  <conditionalFormatting sqref="L10:L14">
    <cfRule type="containsText" dxfId="602" priority="621" operator="containsText" text="Moderado">
      <formula>NOT(ISERROR(SEARCH("Moderado",L10)))</formula>
    </cfRule>
  </conditionalFormatting>
  <conditionalFormatting sqref="J10:J14">
    <cfRule type="containsText" dxfId="601" priority="620" operator="containsText" text="Moderado">
      <formula>NOT(ISERROR(SEARCH("Moderado",J10)))</formula>
    </cfRule>
  </conditionalFormatting>
  <conditionalFormatting sqref="J10:J14">
    <cfRule type="containsText" dxfId="600" priority="618" operator="containsText" text="Bajo">
      <formula>NOT(ISERROR(SEARCH("Bajo",J10)))</formula>
    </cfRule>
    <cfRule type="containsText" dxfId="599" priority="619" operator="containsText" text="Extremo">
      <formula>NOT(ISERROR(SEARCH("Extremo",J10)))</formula>
    </cfRule>
  </conditionalFormatting>
  <conditionalFormatting sqref="K10:K14">
    <cfRule type="containsText" dxfId="598" priority="616" operator="containsText" text="Baja">
      <formula>NOT(ISERROR(SEARCH("Baja",K10)))</formula>
    </cfRule>
    <cfRule type="containsText" dxfId="597" priority="617" operator="containsText" text="Muy Baja">
      <formula>NOT(ISERROR(SEARCH("Muy Baja",K10)))</formula>
    </cfRule>
  </conditionalFormatting>
  <conditionalFormatting sqref="K10:K14">
    <cfRule type="containsText" dxfId="596" priority="614" operator="containsText" text="Muy Alta">
      <formula>NOT(ISERROR(SEARCH("Muy Alta",K10)))</formula>
    </cfRule>
    <cfRule type="containsText" dxfId="595" priority="615" operator="containsText" text="Alta">
      <formula>NOT(ISERROR(SEARCH("Alta",K10)))</formula>
    </cfRule>
  </conditionalFormatting>
  <conditionalFormatting sqref="L10:L14">
    <cfRule type="containsText" dxfId="594" priority="610" operator="containsText" text="Catastrófico">
      <formula>NOT(ISERROR(SEARCH("Catastrófico",L10)))</formula>
    </cfRule>
    <cfRule type="containsText" dxfId="593" priority="611" operator="containsText" text="Mayor">
      <formula>NOT(ISERROR(SEARCH("Mayor",L10)))</formula>
    </cfRule>
    <cfRule type="containsText" dxfId="592" priority="612" operator="containsText" text="Menor">
      <formula>NOT(ISERROR(SEARCH("Menor",L10)))</formula>
    </cfRule>
    <cfRule type="containsText" dxfId="591" priority="613" operator="containsText" text="Leve">
      <formula>NOT(ISERROR(SEARCH("Leve",L10)))</formula>
    </cfRule>
  </conditionalFormatting>
  <conditionalFormatting sqref="K15:L15">
    <cfRule type="containsText" dxfId="590" priority="604" operator="containsText" text="3- Moderado">
      <formula>NOT(ISERROR(SEARCH("3- Moderado",K15)))</formula>
    </cfRule>
    <cfRule type="containsText" dxfId="589" priority="605" operator="containsText" text="6- Moderado">
      <formula>NOT(ISERROR(SEARCH("6- Moderado",K15)))</formula>
    </cfRule>
    <cfRule type="containsText" dxfId="588" priority="606" operator="containsText" text="4- Moderado">
      <formula>NOT(ISERROR(SEARCH("4- Moderado",K15)))</formula>
    </cfRule>
    <cfRule type="containsText" dxfId="587" priority="607" operator="containsText" text="3- Bajo">
      <formula>NOT(ISERROR(SEARCH("3- Bajo",K15)))</formula>
    </cfRule>
    <cfRule type="containsText" dxfId="586" priority="608" operator="containsText" text="4- Bajo">
      <formula>NOT(ISERROR(SEARCH("4- Bajo",K15)))</formula>
    </cfRule>
    <cfRule type="containsText" dxfId="585" priority="609" operator="containsText" text="1- Bajo">
      <formula>NOT(ISERROR(SEARCH("1- Bajo",K15)))</formula>
    </cfRule>
  </conditionalFormatting>
  <conditionalFormatting sqref="H15:I15">
    <cfRule type="containsText" dxfId="584" priority="598" operator="containsText" text="3- Moderado">
      <formula>NOT(ISERROR(SEARCH("3- Moderado",H15)))</formula>
    </cfRule>
    <cfRule type="containsText" dxfId="583" priority="599" operator="containsText" text="6- Moderado">
      <formula>NOT(ISERROR(SEARCH("6- Moderado",H15)))</formula>
    </cfRule>
    <cfRule type="containsText" dxfId="582" priority="600" operator="containsText" text="4- Moderado">
      <formula>NOT(ISERROR(SEARCH("4- Moderado",H15)))</formula>
    </cfRule>
    <cfRule type="containsText" dxfId="581" priority="601" operator="containsText" text="3- Bajo">
      <formula>NOT(ISERROR(SEARCH("3- Bajo",H15)))</formula>
    </cfRule>
    <cfRule type="containsText" dxfId="580" priority="602" operator="containsText" text="4- Bajo">
      <formula>NOT(ISERROR(SEARCH("4- Bajo",H15)))</formula>
    </cfRule>
    <cfRule type="containsText" dxfId="579" priority="603" operator="containsText" text="1- Bajo">
      <formula>NOT(ISERROR(SEARCH("1- Bajo",H15)))</formula>
    </cfRule>
  </conditionalFormatting>
  <conditionalFormatting sqref="A15 C15:E15">
    <cfRule type="containsText" dxfId="578" priority="592" operator="containsText" text="3- Moderado">
      <formula>NOT(ISERROR(SEARCH("3- Moderado",A15)))</formula>
    </cfRule>
    <cfRule type="containsText" dxfId="577" priority="593" operator="containsText" text="6- Moderado">
      <formula>NOT(ISERROR(SEARCH("6- Moderado",A15)))</formula>
    </cfRule>
    <cfRule type="containsText" dxfId="576" priority="594" operator="containsText" text="4- Moderado">
      <formula>NOT(ISERROR(SEARCH("4- Moderado",A15)))</formula>
    </cfRule>
    <cfRule type="containsText" dxfId="575" priority="595" operator="containsText" text="3- Bajo">
      <formula>NOT(ISERROR(SEARCH("3- Bajo",A15)))</formula>
    </cfRule>
    <cfRule type="containsText" dxfId="574" priority="596" operator="containsText" text="4- Bajo">
      <formula>NOT(ISERROR(SEARCH("4- Bajo",A15)))</formula>
    </cfRule>
    <cfRule type="containsText" dxfId="573" priority="597" operator="containsText" text="1- Bajo">
      <formula>NOT(ISERROR(SEARCH("1- Bajo",A15)))</formula>
    </cfRule>
  </conditionalFormatting>
  <conditionalFormatting sqref="F15:G15">
    <cfRule type="containsText" dxfId="572" priority="586" operator="containsText" text="3- Moderado">
      <formula>NOT(ISERROR(SEARCH("3- Moderado",F15)))</formula>
    </cfRule>
    <cfRule type="containsText" dxfId="571" priority="587" operator="containsText" text="6- Moderado">
      <formula>NOT(ISERROR(SEARCH("6- Moderado",F15)))</formula>
    </cfRule>
    <cfRule type="containsText" dxfId="570" priority="588" operator="containsText" text="4- Moderado">
      <formula>NOT(ISERROR(SEARCH("4- Moderado",F15)))</formula>
    </cfRule>
    <cfRule type="containsText" dxfId="569" priority="589" operator="containsText" text="3- Bajo">
      <formula>NOT(ISERROR(SEARCH("3- Bajo",F15)))</formula>
    </cfRule>
    <cfRule type="containsText" dxfId="568" priority="590" operator="containsText" text="4- Bajo">
      <formula>NOT(ISERROR(SEARCH("4- Bajo",F15)))</formula>
    </cfRule>
    <cfRule type="containsText" dxfId="567" priority="591" operator="containsText" text="1- Bajo">
      <formula>NOT(ISERROR(SEARCH("1- Bajo",F15)))</formula>
    </cfRule>
  </conditionalFormatting>
  <conditionalFormatting sqref="J15:J19">
    <cfRule type="containsText" dxfId="566" priority="581" operator="containsText" text="Bajo">
      <formula>NOT(ISERROR(SEARCH("Bajo",J15)))</formula>
    </cfRule>
    <cfRule type="containsText" dxfId="565" priority="582" operator="containsText" text="Moderado">
      <formula>NOT(ISERROR(SEARCH("Moderado",J15)))</formula>
    </cfRule>
    <cfRule type="containsText" dxfId="564" priority="583" operator="containsText" text="Alto">
      <formula>NOT(ISERROR(SEARCH("Alto",J15)))</formula>
    </cfRule>
    <cfRule type="containsText" dxfId="563" priority="584" operator="containsText" text="Extremo">
      <formula>NOT(ISERROR(SEARCH("Extremo",J15)))</formula>
    </cfRule>
    <cfRule type="colorScale" priority="585">
      <colorScale>
        <cfvo type="min"/>
        <cfvo type="max"/>
        <color rgb="FFFF7128"/>
        <color rgb="FFFFEF9C"/>
      </colorScale>
    </cfRule>
  </conditionalFormatting>
  <conditionalFormatting sqref="M15:M19">
    <cfRule type="containsText" dxfId="562" priority="556" operator="containsText" text="Moderado">
      <formula>NOT(ISERROR(SEARCH("Moderado",M15)))</formula>
    </cfRule>
    <cfRule type="containsText" dxfId="561" priority="576" operator="containsText" text="Bajo">
      <formula>NOT(ISERROR(SEARCH("Bajo",M15)))</formula>
    </cfRule>
    <cfRule type="containsText" dxfId="560" priority="577" operator="containsText" text="Moderado">
      <formula>NOT(ISERROR(SEARCH("Moderado",M15)))</formula>
    </cfRule>
    <cfRule type="containsText" dxfId="559" priority="578" operator="containsText" text="Alto">
      <formula>NOT(ISERROR(SEARCH("Alto",M15)))</formula>
    </cfRule>
    <cfRule type="containsText" dxfId="558" priority="579" operator="containsText" text="Extremo">
      <formula>NOT(ISERROR(SEARCH("Extremo",M15)))</formula>
    </cfRule>
    <cfRule type="colorScale" priority="580">
      <colorScale>
        <cfvo type="min"/>
        <cfvo type="max"/>
        <color rgb="FFFF7128"/>
        <color rgb="FFFFEF9C"/>
      </colorScale>
    </cfRule>
  </conditionalFormatting>
  <conditionalFormatting sqref="N15">
    <cfRule type="containsText" dxfId="557" priority="570" operator="containsText" text="3- Moderado">
      <formula>NOT(ISERROR(SEARCH("3- Moderado",N15)))</formula>
    </cfRule>
    <cfRule type="containsText" dxfId="556" priority="571" operator="containsText" text="6- Moderado">
      <formula>NOT(ISERROR(SEARCH("6- Moderado",N15)))</formula>
    </cfRule>
    <cfRule type="containsText" dxfId="555" priority="572" operator="containsText" text="4- Moderado">
      <formula>NOT(ISERROR(SEARCH("4- Moderado",N15)))</formula>
    </cfRule>
    <cfRule type="containsText" dxfId="554" priority="573" operator="containsText" text="3- Bajo">
      <formula>NOT(ISERROR(SEARCH("3- Bajo",N15)))</formula>
    </cfRule>
    <cfRule type="containsText" dxfId="553" priority="574" operator="containsText" text="4- Bajo">
      <formula>NOT(ISERROR(SEARCH("4- Bajo",N15)))</formula>
    </cfRule>
    <cfRule type="containsText" dxfId="552" priority="575" operator="containsText" text="1- Bajo">
      <formula>NOT(ISERROR(SEARCH("1- Bajo",N15)))</formula>
    </cfRule>
  </conditionalFormatting>
  <conditionalFormatting sqref="H15:H19">
    <cfRule type="containsText" dxfId="551" priority="557" operator="containsText" text="Muy Alta">
      <formula>NOT(ISERROR(SEARCH("Muy Alta",H15)))</formula>
    </cfRule>
    <cfRule type="containsText" dxfId="550" priority="558" operator="containsText" text="Alta">
      <formula>NOT(ISERROR(SEARCH("Alta",H15)))</formula>
    </cfRule>
    <cfRule type="containsText" dxfId="549" priority="559" operator="containsText" text="Muy Alta">
      <formula>NOT(ISERROR(SEARCH("Muy Alta",H15)))</formula>
    </cfRule>
    <cfRule type="containsText" dxfId="548" priority="564" operator="containsText" text="Muy Baja">
      <formula>NOT(ISERROR(SEARCH("Muy Baja",H15)))</formula>
    </cfRule>
    <cfRule type="containsText" dxfId="547" priority="565" operator="containsText" text="Baja">
      <formula>NOT(ISERROR(SEARCH("Baja",H15)))</formula>
    </cfRule>
    <cfRule type="containsText" dxfId="546" priority="566" operator="containsText" text="Media">
      <formula>NOT(ISERROR(SEARCH("Media",H15)))</formula>
    </cfRule>
    <cfRule type="containsText" dxfId="545" priority="567" operator="containsText" text="Alta">
      <formula>NOT(ISERROR(SEARCH("Alta",H15)))</formula>
    </cfRule>
    <cfRule type="containsText" dxfId="544" priority="569" operator="containsText" text="Muy Alta">
      <formula>NOT(ISERROR(SEARCH("Muy Alta",H15)))</formula>
    </cfRule>
  </conditionalFormatting>
  <conditionalFormatting sqref="I15:I19">
    <cfRule type="containsText" dxfId="543" priority="560" operator="containsText" text="Catastrófico">
      <formula>NOT(ISERROR(SEARCH("Catastrófico",I15)))</formula>
    </cfRule>
    <cfRule type="containsText" dxfId="542" priority="561" operator="containsText" text="Mayor">
      <formula>NOT(ISERROR(SEARCH("Mayor",I15)))</formula>
    </cfRule>
    <cfRule type="containsText" dxfId="541" priority="562" operator="containsText" text="Menor">
      <formula>NOT(ISERROR(SEARCH("Menor",I15)))</formula>
    </cfRule>
    <cfRule type="containsText" dxfId="540" priority="563" operator="containsText" text="Leve">
      <formula>NOT(ISERROR(SEARCH("Leve",I15)))</formula>
    </cfRule>
    <cfRule type="containsText" dxfId="539" priority="568" operator="containsText" text="Moderado">
      <formula>NOT(ISERROR(SEARCH("Moderado",I15)))</formula>
    </cfRule>
  </conditionalFormatting>
  <conditionalFormatting sqref="K15:K19">
    <cfRule type="containsText" dxfId="538" priority="555" operator="containsText" text="Media">
      <formula>NOT(ISERROR(SEARCH("Media",K15)))</formula>
    </cfRule>
  </conditionalFormatting>
  <conditionalFormatting sqref="L15:L19">
    <cfRule type="containsText" dxfId="537" priority="554" operator="containsText" text="Moderado">
      <formula>NOT(ISERROR(SEARCH("Moderado",L15)))</formula>
    </cfRule>
  </conditionalFormatting>
  <conditionalFormatting sqref="J15:J19">
    <cfRule type="containsText" dxfId="536" priority="553" operator="containsText" text="Moderado">
      <formula>NOT(ISERROR(SEARCH("Moderado",J15)))</formula>
    </cfRule>
  </conditionalFormatting>
  <conditionalFormatting sqref="J15:J19">
    <cfRule type="containsText" dxfId="535" priority="551" operator="containsText" text="Bajo">
      <formula>NOT(ISERROR(SEARCH("Bajo",J15)))</formula>
    </cfRule>
    <cfRule type="containsText" dxfId="534" priority="552" operator="containsText" text="Extremo">
      <formula>NOT(ISERROR(SEARCH("Extremo",J15)))</formula>
    </cfRule>
  </conditionalFormatting>
  <conditionalFormatting sqref="K15:K19">
    <cfRule type="containsText" dxfId="533" priority="549" operator="containsText" text="Baja">
      <formula>NOT(ISERROR(SEARCH("Baja",K15)))</formula>
    </cfRule>
    <cfRule type="containsText" dxfId="532" priority="550" operator="containsText" text="Muy Baja">
      <formula>NOT(ISERROR(SEARCH("Muy Baja",K15)))</formula>
    </cfRule>
  </conditionalFormatting>
  <conditionalFormatting sqref="K15:K19">
    <cfRule type="containsText" dxfId="531" priority="547" operator="containsText" text="Muy Alta">
      <formula>NOT(ISERROR(SEARCH("Muy Alta",K15)))</formula>
    </cfRule>
    <cfRule type="containsText" dxfId="530" priority="548" operator="containsText" text="Alta">
      <formula>NOT(ISERROR(SEARCH("Alta",K15)))</formula>
    </cfRule>
  </conditionalFormatting>
  <conditionalFormatting sqref="L15:L19">
    <cfRule type="containsText" dxfId="529" priority="543" operator="containsText" text="Catastrófico">
      <formula>NOT(ISERROR(SEARCH("Catastrófico",L15)))</formula>
    </cfRule>
    <cfRule type="containsText" dxfId="528" priority="544" operator="containsText" text="Mayor">
      <formula>NOT(ISERROR(SEARCH("Mayor",L15)))</formula>
    </cfRule>
    <cfRule type="containsText" dxfId="527" priority="545" operator="containsText" text="Menor">
      <formula>NOT(ISERROR(SEARCH("Menor",L15)))</formula>
    </cfRule>
    <cfRule type="containsText" dxfId="526" priority="546" operator="containsText" text="Leve">
      <formula>NOT(ISERROR(SEARCH("Leve",L15)))</formula>
    </cfRule>
  </conditionalFormatting>
  <conditionalFormatting sqref="K20:L20">
    <cfRule type="containsText" dxfId="525" priority="537" operator="containsText" text="3- Moderado">
      <formula>NOT(ISERROR(SEARCH("3- Moderado",K20)))</formula>
    </cfRule>
    <cfRule type="containsText" dxfId="524" priority="538" operator="containsText" text="6- Moderado">
      <formula>NOT(ISERROR(SEARCH("6- Moderado",K20)))</formula>
    </cfRule>
    <cfRule type="containsText" dxfId="523" priority="539" operator="containsText" text="4- Moderado">
      <formula>NOT(ISERROR(SEARCH("4- Moderado",K20)))</formula>
    </cfRule>
    <cfRule type="containsText" dxfId="522" priority="540" operator="containsText" text="3- Bajo">
      <formula>NOT(ISERROR(SEARCH("3- Bajo",K20)))</formula>
    </cfRule>
    <cfRule type="containsText" dxfId="521" priority="541" operator="containsText" text="4- Bajo">
      <formula>NOT(ISERROR(SEARCH("4- Bajo",K20)))</formula>
    </cfRule>
    <cfRule type="containsText" dxfId="520" priority="542" operator="containsText" text="1- Bajo">
      <formula>NOT(ISERROR(SEARCH("1- Bajo",K20)))</formula>
    </cfRule>
  </conditionalFormatting>
  <conditionalFormatting sqref="H20:I20">
    <cfRule type="containsText" dxfId="519" priority="531" operator="containsText" text="3- Moderado">
      <formula>NOT(ISERROR(SEARCH("3- Moderado",H20)))</formula>
    </cfRule>
    <cfRule type="containsText" dxfId="518" priority="532" operator="containsText" text="6- Moderado">
      <formula>NOT(ISERROR(SEARCH("6- Moderado",H20)))</formula>
    </cfRule>
    <cfRule type="containsText" dxfId="517" priority="533" operator="containsText" text="4- Moderado">
      <formula>NOT(ISERROR(SEARCH("4- Moderado",H20)))</formula>
    </cfRule>
    <cfRule type="containsText" dxfId="516" priority="534" operator="containsText" text="3- Bajo">
      <formula>NOT(ISERROR(SEARCH("3- Bajo",H20)))</formula>
    </cfRule>
    <cfRule type="containsText" dxfId="515" priority="535" operator="containsText" text="4- Bajo">
      <formula>NOT(ISERROR(SEARCH("4- Bajo",H20)))</formula>
    </cfRule>
    <cfRule type="containsText" dxfId="514" priority="536" operator="containsText" text="1- Bajo">
      <formula>NOT(ISERROR(SEARCH("1- Bajo",H20)))</formula>
    </cfRule>
  </conditionalFormatting>
  <conditionalFormatting sqref="A20 C20:E20">
    <cfRule type="containsText" dxfId="513" priority="525" operator="containsText" text="3- Moderado">
      <formula>NOT(ISERROR(SEARCH("3- Moderado",A20)))</formula>
    </cfRule>
    <cfRule type="containsText" dxfId="512" priority="526" operator="containsText" text="6- Moderado">
      <formula>NOT(ISERROR(SEARCH("6- Moderado",A20)))</formula>
    </cfRule>
    <cfRule type="containsText" dxfId="511" priority="527" operator="containsText" text="4- Moderado">
      <formula>NOT(ISERROR(SEARCH("4- Moderado",A20)))</formula>
    </cfRule>
    <cfRule type="containsText" dxfId="510" priority="528" operator="containsText" text="3- Bajo">
      <formula>NOT(ISERROR(SEARCH("3- Bajo",A20)))</formula>
    </cfRule>
    <cfRule type="containsText" dxfId="509" priority="529" operator="containsText" text="4- Bajo">
      <formula>NOT(ISERROR(SEARCH("4- Bajo",A20)))</formula>
    </cfRule>
    <cfRule type="containsText" dxfId="508" priority="530" operator="containsText" text="1- Bajo">
      <formula>NOT(ISERROR(SEARCH("1- Bajo",A20)))</formula>
    </cfRule>
  </conditionalFormatting>
  <conditionalFormatting sqref="F20:G20">
    <cfRule type="containsText" dxfId="507" priority="519" operator="containsText" text="3- Moderado">
      <formula>NOT(ISERROR(SEARCH("3- Moderado",F20)))</formula>
    </cfRule>
    <cfRule type="containsText" dxfId="506" priority="520" operator="containsText" text="6- Moderado">
      <formula>NOT(ISERROR(SEARCH("6- Moderado",F20)))</formula>
    </cfRule>
    <cfRule type="containsText" dxfId="505" priority="521" operator="containsText" text="4- Moderado">
      <formula>NOT(ISERROR(SEARCH("4- Moderado",F20)))</formula>
    </cfRule>
    <cfRule type="containsText" dxfId="504" priority="522" operator="containsText" text="3- Bajo">
      <formula>NOT(ISERROR(SEARCH("3- Bajo",F20)))</formula>
    </cfRule>
    <cfRule type="containsText" dxfId="503" priority="523" operator="containsText" text="4- Bajo">
      <formula>NOT(ISERROR(SEARCH("4- Bajo",F20)))</formula>
    </cfRule>
    <cfRule type="containsText" dxfId="502" priority="524" operator="containsText" text="1- Bajo">
      <formula>NOT(ISERROR(SEARCH("1- Bajo",F20)))</formula>
    </cfRule>
  </conditionalFormatting>
  <conditionalFormatting sqref="J20:J24">
    <cfRule type="containsText" dxfId="501" priority="514" operator="containsText" text="Bajo">
      <formula>NOT(ISERROR(SEARCH("Bajo",J20)))</formula>
    </cfRule>
    <cfRule type="containsText" dxfId="500" priority="515" operator="containsText" text="Moderado">
      <formula>NOT(ISERROR(SEARCH("Moderado",J20)))</formula>
    </cfRule>
    <cfRule type="containsText" dxfId="499" priority="516" operator="containsText" text="Alto">
      <formula>NOT(ISERROR(SEARCH("Alto",J20)))</formula>
    </cfRule>
    <cfRule type="containsText" dxfId="498" priority="517" operator="containsText" text="Extremo">
      <formula>NOT(ISERROR(SEARCH("Extremo",J20)))</formula>
    </cfRule>
    <cfRule type="colorScale" priority="518">
      <colorScale>
        <cfvo type="min"/>
        <cfvo type="max"/>
        <color rgb="FFFF7128"/>
        <color rgb="FFFFEF9C"/>
      </colorScale>
    </cfRule>
  </conditionalFormatting>
  <conditionalFormatting sqref="M20:M24">
    <cfRule type="containsText" dxfId="497" priority="489" operator="containsText" text="Moderado">
      <formula>NOT(ISERROR(SEARCH("Moderado",M20)))</formula>
    </cfRule>
    <cfRule type="containsText" dxfId="496" priority="509" operator="containsText" text="Bajo">
      <formula>NOT(ISERROR(SEARCH("Bajo",M20)))</formula>
    </cfRule>
    <cfRule type="containsText" dxfId="495" priority="510" operator="containsText" text="Moderado">
      <formula>NOT(ISERROR(SEARCH("Moderado",M20)))</formula>
    </cfRule>
    <cfRule type="containsText" dxfId="494" priority="511" operator="containsText" text="Alto">
      <formula>NOT(ISERROR(SEARCH("Alto",M20)))</formula>
    </cfRule>
    <cfRule type="containsText" dxfId="493" priority="512" operator="containsText" text="Extremo">
      <formula>NOT(ISERROR(SEARCH("Extremo",M20)))</formula>
    </cfRule>
    <cfRule type="colorScale" priority="513">
      <colorScale>
        <cfvo type="min"/>
        <cfvo type="max"/>
        <color rgb="FFFF7128"/>
        <color rgb="FFFFEF9C"/>
      </colorScale>
    </cfRule>
  </conditionalFormatting>
  <conditionalFormatting sqref="N20">
    <cfRule type="containsText" dxfId="492" priority="503" operator="containsText" text="3- Moderado">
      <formula>NOT(ISERROR(SEARCH("3- Moderado",N20)))</formula>
    </cfRule>
    <cfRule type="containsText" dxfId="491" priority="504" operator="containsText" text="6- Moderado">
      <formula>NOT(ISERROR(SEARCH("6- Moderado",N20)))</formula>
    </cfRule>
    <cfRule type="containsText" dxfId="490" priority="505" operator="containsText" text="4- Moderado">
      <formula>NOT(ISERROR(SEARCH("4- Moderado",N20)))</formula>
    </cfRule>
    <cfRule type="containsText" dxfId="489" priority="506" operator="containsText" text="3- Bajo">
      <formula>NOT(ISERROR(SEARCH("3- Bajo",N20)))</formula>
    </cfRule>
    <cfRule type="containsText" dxfId="488" priority="507" operator="containsText" text="4- Bajo">
      <formula>NOT(ISERROR(SEARCH("4- Bajo",N20)))</formula>
    </cfRule>
    <cfRule type="containsText" dxfId="487" priority="508" operator="containsText" text="1- Bajo">
      <formula>NOT(ISERROR(SEARCH("1- Bajo",N20)))</formula>
    </cfRule>
  </conditionalFormatting>
  <conditionalFormatting sqref="H20:H24">
    <cfRule type="containsText" dxfId="486" priority="490" operator="containsText" text="Muy Alta">
      <formula>NOT(ISERROR(SEARCH("Muy Alta",H20)))</formula>
    </cfRule>
    <cfRule type="containsText" dxfId="485" priority="491" operator="containsText" text="Alta">
      <formula>NOT(ISERROR(SEARCH("Alta",H20)))</formula>
    </cfRule>
    <cfRule type="containsText" dxfId="484" priority="492" operator="containsText" text="Muy Alta">
      <formula>NOT(ISERROR(SEARCH("Muy Alta",H20)))</formula>
    </cfRule>
    <cfRule type="containsText" dxfId="483" priority="497" operator="containsText" text="Muy Baja">
      <formula>NOT(ISERROR(SEARCH("Muy Baja",H20)))</formula>
    </cfRule>
    <cfRule type="containsText" dxfId="482" priority="498" operator="containsText" text="Baja">
      <formula>NOT(ISERROR(SEARCH("Baja",H20)))</formula>
    </cfRule>
    <cfRule type="containsText" dxfId="481" priority="499" operator="containsText" text="Media">
      <formula>NOT(ISERROR(SEARCH("Media",H20)))</formula>
    </cfRule>
    <cfRule type="containsText" dxfId="480" priority="500" operator="containsText" text="Alta">
      <formula>NOT(ISERROR(SEARCH("Alta",H20)))</formula>
    </cfRule>
    <cfRule type="containsText" dxfId="479" priority="502" operator="containsText" text="Muy Alta">
      <formula>NOT(ISERROR(SEARCH("Muy Alta",H20)))</formula>
    </cfRule>
  </conditionalFormatting>
  <conditionalFormatting sqref="I20:I24">
    <cfRule type="containsText" dxfId="478" priority="493" operator="containsText" text="Catastrófico">
      <formula>NOT(ISERROR(SEARCH("Catastrófico",I20)))</formula>
    </cfRule>
    <cfRule type="containsText" dxfId="477" priority="494" operator="containsText" text="Mayor">
      <formula>NOT(ISERROR(SEARCH("Mayor",I20)))</formula>
    </cfRule>
    <cfRule type="containsText" dxfId="476" priority="495" operator="containsText" text="Menor">
      <formula>NOT(ISERROR(SEARCH("Menor",I20)))</formula>
    </cfRule>
    <cfRule type="containsText" dxfId="475" priority="496" operator="containsText" text="Leve">
      <formula>NOT(ISERROR(SEARCH("Leve",I20)))</formula>
    </cfRule>
    <cfRule type="containsText" dxfId="474" priority="501" operator="containsText" text="Moderado">
      <formula>NOT(ISERROR(SEARCH("Moderado",I20)))</formula>
    </cfRule>
  </conditionalFormatting>
  <conditionalFormatting sqref="K20:K24">
    <cfRule type="containsText" dxfId="473" priority="488" operator="containsText" text="Media">
      <formula>NOT(ISERROR(SEARCH("Media",K20)))</formula>
    </cfRule>
  </conditionalFormatting>
  <conditionalFormatting sqref="L20:L24">
    <cfRule type="containsText" dxfId="472" priority="487" operator="containsText" text="Moderado">
      <formula>NOT(ISERROR(SEARCH("Moderado",L20)))</formula>
    </cfRule>
  </conditionalFormatting>
  <conditionalFormatting sqref="J20:J24">
    <cfRule type="containsText" dxfId="471" priority="486" operator="containsText" text="Moderado">
      <formula>NOT(ISERROR(SEARCH("Moderado",J20)))</formula>
    </cfRule>
  </conditionalFormatting>
  <conditionalFormatting sqref="J20:J24">
    <cfRule type="containsText" dxfId="470" priority="484" operator="containsText" text="Bajo">
      <formula>NOT(ISERROR(SEARCH("Bajo",J20)))</formula>
    </cfRule>
    <cfRule type="containsText" dxfId="469" priority="485" operator="containsText" text="Extremo">
      <formula>NOT(ISERROR(SEARCH("Extremo",J20)))</formula>
    </cfRule>
  </conditionalFormatting>
  <conditionalFormatting sqref="K20:K24">
    <cfRule type="containsText" dxfId="468" priority="482" operator="containsText" text="Baja">
      <formula>NOT(ISERROR(SEARCH("Baja",K20)))</formula>
    </cfRule>
    <cfRule type="containsText" dxfId="467" priority="483" operator="containsText" text="Muy Baja">
      <formula>NOT(ISERROR(SEARCH("Muy Baja",K20)))</formula>
    </cfRule>
  </conditionalFormatting>
  <conditionalFormatting sqref="K20:K24">
    <cfRule type="containsText" dxfId="466" priority="480" operator="containsText" text="Muy Alta">
      <formula>NOT(ISERROR(SEARCH("Muy Alta",K20)))</formula>
    </cfRule>
    <cfRule type="containsText" dxfId="465" priority="481" operator="containsText" text="Alta">
      <formula>NOT(ISERROR(SEARCH("Alta",K20)))</formula>
    </cfRule>
  </conditionalFormatting>
  <conditionalFormatting sqref="L20:L24">
    <cfRule type="containsText" dxfId="464" priority="476" operator="containsText" text="Catastrófico">
      <formula>NOT(ISERROR(SEARCH("Catastrófico",L20)))</formula>
    </cfRule>
    <cfRule type="containsText" dxfId="463" priority="477" operator="containsText" text="Mayor">
      <formula>NOT(ISERROR(SEARCH("Mayor",L20)))</formula>
    </cfRule>
    <cfRule type="containsText" dxfId="462" priority="478" operator="containsText" text="Menor">
      <formula>NOT(ISERROR(SEARCH("Menor",L20)))</formula>
    </cfRule>
    <cfRule type="containsText" dxfId="461" priority="479" operator="containsText" text="Leve">
      <formula>NOT(ISERROR(SEARCH("Leve",L20)))</formula>
    </cfRule>
  </conditionalFormatting>
  <conditionalFormatting sqref="K30:L30">
    <cfRule type="containsText" dxfId="460" priority="470" operator="containsText" text="3- Moderado">
      <formula>NOT(ISERROR(SEARCH("3- Moderado",K30)))</formula>
    </cfRule>
    <cfRule type="containsText" dxfId="459" priority="471" operator="containsText" text="6- Moderado">
      <formula>NOT(ISERROR(SEARCH("6- Moderado",K30)))</formula>
    </cfRule>
    <cfRule type="containsText" dxfId="458" priority="472" operator="containsText" text="4- Moderado">
      <formula>NOT(ISERROR(SEARCH("4- Moderado",K30)))</formula>
    </cfRule>
    <cfRule type="containsText" dxfId="457" priority="473" operator="containsText" text="3- Bajo">
      <formula>NOT(ISERROR(SEARCH("3- Bajo",K30)))</formula>
    </cfRule>
    <cfRule type="containsText" dxfId="456" priority="474" operator="containsText" text="4- Bajo">
      <formula>NOT(ISERROR(SEARCH("4- Bajo",K30)))</formula>
    </cfRule>
    <cfRule type="containsText" dxfId="455" priority="475" operator="containsText" text="1- Bajo">
      <formula>NOT(ISERROR(SEARCH("1- Bajo",K30)))</formula>
    </cfRule>
  </conditionalFormatting>
  <conditionalFormatting sqref="H30:I30">
    <cfRule type="containsText" dxfId="454" priority="464" operator="containsText" text="3- Moderado">
      <formula>NOT(ISERROR(SEARCH("3- Moderado",H30)))</formula>
    </cfRule>
    <cfRule type="containsText" dxfId="453" priority="465" operator="containsText" text="6- Moderado">
      <formula>NOT(ISERROR(SEARCH("6- Moderado",H30)))</formula>
    </cfRule>
    <cfRule type="containsText" dxfId="452" priority="466" operator="containsText" text="4- Moderado">
      <formula>NOT(ISERROR(SEARCH("4- Moderado",H30)))</formula>
    </cfRule>
    <cfRule type="containsText" dxfId="451" priority="467" operator="containsText" text="3- Bajo">
      <formula>NOT(ISERROR(SEARCH("3- Bajo",H30)))</formula>
    </cfRule>
    <cfRule type="containsText" dxfId="450" priority="468" operator="containsText" text="4- Bajo">
      <formula>NOT(ISERROR(SEARCH("4- Bajo",H30)))</formula>
    </cfRule>
    <cfRule type="containsText" dxfId="449" priority="469" operator="containsText" text="1- Bajo">
      <formula>NOT(ISERROR(SEARCH("1- Bajo",H30)))</formula>
    </cfRule>
  </conditionalFormatting>
  <conditionalFormatting sqref="A30 C30:E30">
    <cfRule type="containsText" dxfId="448" priority="458" operator="containsText" text="3- Moderado">
      <formula>NOT(ISERROR(SEARCH("3- Moderado",A30)))</formula>
    </cfRule>
    <cfRule type="containsText" dxfId="447" priority="459" operator="containsText" text="6- Moderado">
      <formula>NOT(ISERROR(SEARCH("6- Moderado",A30)))</formula>
    </cfRule>
    <cfRule type="containsText" dxfId="446" priority="460" operator="containsText" text="4- Moderado">
      <formula>NOT(ISERROR(SEARCH("4- Moderado",A30)))</formula>
    </cfRule>
    <cfRule type="containsText" dxfId="445" priority="461" operator="containsText" text="3- Bajo">
      <formula>NOT(ISERROR(SEARCH("3- Bajo",A30)))</formula>
    </cfRule>
    <cfRule type="containsText" dxfId="444" priority="462" operator="containsText" text="4- Bajo">
      <formula>NOT(ISERROR(SEARCH("4- Bajo",A30)))</formula>
    </cfRule>
    <cfRule type="containsText" dxfId="443" priority="463" operator="containsText" text="1- Bajo">
      <formula>NOT(ISERROR(SEARCH("1- Bajo",A30)))</formula>
    </cfRule>
  </conditionalFormatting>
  <conditionalFormatting sqref="F30:G30">
    <cfRule type="containsText" dxfId="442" priority="452" operator="containsText" text="3- Moderado">
      <formula>NOT(ISERROR(SEARCH("3- Moderado",F30)))</formula>
    </cfRule>
    <cfRule type="containsText" dxfId="441" priority="453" operator="containsText" text="6- Moderado">
      <formula>NOT(ISERROR(SEARCH("6- Moderado",F30)))</formula>
    </cfRule>
    <cfRule type="containsText" dxfId="440" priority="454" operator="containsText" text="4- Moderado">
      <formula>NOT(ISERROR(SEARCH("4- Moderado",F30)))</formula>
    </cfRule>
    <cfRule type="containsText" dxfId="439" priority="455" operator="containsText" text="3- Bajo">
      <formula>NOT(ISERROR(SEARCH("3- Bajo",F30)))</formula>
    </cfRule>
    <cfRule type="containsText" dxfId="438" priority="456" operator="containsText" text="4- Bajo">
      <formula>NOT(ISERROR(SEARCH("4- Bajo",F30)))</formula>
    </cfRule>
    <cfRule type="containsText" dxfId="437" priority="457" operator="containsText" text="1- Bajo">
      <formula>NOT(ISERROR(SEARCH("1- Bajo",F30)))</formula>
    </cfRule>
  </conditionalFormatting>
  <conditionalFormatting sqref="J30:J34">
    <cfRule type="containsText" dxfId="436" priority="447" operator="containsText" text="Bajo">
      <formula>NOT(ISERROR(SEARCH("Bajo",J30)))</formula>
    </cfRule>
    <cfRule type="containsText" dxfId="435" priority="448" operator="containsText" text="Moderado">
      <formula>NOT(ISERROR(SEARCH("Moderado",J30)))</formula>
    </cfRule>
    <cfRule type="containsText" dxfId="434" priority="449" operator="containsText" text="Alto">
      <formula>NOT(ISERROR(SEARCH("Alto",J30)))</formula>
    </cfRule>
    <cfRule type="containsText" dxfId="433" priority="450" operator="containsText" text="Extremo">
      <formula>NOT(ISERROR(SEARCH("Extremo",J30)))</formula>
    </cfRule>
    <cfRule type="colorScale" priority="451">
      <colorScale>
        <cfvo type="min"/>
        <cfvo type="max"/>
        <color rgb="FFFF7128"/>
        <color rgb="FFFFEF9C"/>
      </colorScale>
    </cfRule>
  </conditionalFormatting>
  <conditionalFormatting sqref="M30:M34">
    <cfRule type="containsText" dxfId="432" priority="422" operator="containsText" text="Moderado">
      <formula>NOT(ISERROR(SEARCH("Moderado",M30)))</formula>
    </cfRule>
    <cfRule type="containsText" dxfId="431" priority="442" operator="containsText" text="Bajo">
      <formula>NOT(ISERROR(SEARCH("Bajo",M30)))</formula>
    </cfRule>
    <cfRule type="containsText" dxfId="430" priority="443" operator="containsText" text="Moderado">
      <formula>NOT(ISERROR(SEARCH("Moderado",M30)))</formula>
    </cfRule>
    <cfRule type="containsText" dxfId="429" priority="444" operator="containsText" text="Alto">
      <formula>NOT(ISERROR(SEARCH("Alto",M30)))</formula>
    </cfRule>
    <cfRule type="containsText" dxfId="428" priority="445" operator="containsText" text="Extremo">
      <formula>NOT(ISERROR(SEARCH("Extremo",M30)))</formula>
    </cfRule>
    <cfRule type="colorScale" priority="446">
      <colorScale>
        <cfvo type="min"/>
        <cfvo type="max"/>
        <color rgb="FFFF7128"/>
        <color rgb="FFFFEF9C"/>
      </colorScale>
    </cfRule>
  </conditionalFormatting>
  <conditionalFormatting sqref="N30">
    <cfRule type="containsText" dxfId="427" priority="436" operator="containsText" text="3- Moderado">
      <formula>NOT(ISERROR(SEARCH("3- Moderado",N30)))</formula>
    </cfRule>
    <cfRule type="containsText" dxfId="426" priority="437" operator="containsText" text="6- Moderado">
      <formula>NOT(ISERROR(SEARCH("6- Moderado",N30)))</formula>
    </cfRule>
    <cfRule type="containsText" dxfId="425" priority="438" operator="containsText" text="4- Moderado">
      <formula>NOT(ISERROR(SEARCH("4- Moderado",N30)))</formula>
    </cfRule>
    <cfRule type="containsText" dxfId="424" priority="439" operator="containsText" text="3- Bajo">
      <formula>NOT(ISERROR(SEARCH("3- Bajo",N30)))</formula>
    </cfRule>
    <cfRule type="containsText" dxfId="423" priority="440" operator="containsText" text="4- Bajo">
      <formula>NOT(ISERROR(SEARCH("4- Bajo",N30)))</formula>
    </cfRule>
    <cfRule type="containsText" dxfId="422" priority="441" operator="containsText" text="1- Bajo">
      <formula>NOT(ISERROR(SEARCH("1- Bajo",N30)))</formula>
    </cfRule>
  </conditionalFormatting>
  <conditionalFormatting sqref="H30:H34">
    <cfRule type="containsText" dxfId="421" priority="423" operator="containsText" text="Muy Alta">
      <formula>NOT(ISERROR(SEARCH("Muy Alta",H30)))</formula>
    </cfRule>
    <cfRule type="containsText" dxfId="420" priority="424" operator="containsText" text="Alta">
      <formula>NOT(ISERROR(SEARCH("Alta",H30)))</formula>
    </cfRule>
    <cfRule type="containsText" dxfId="419" priority="425" operator="containsText" text="Muy Alta">
      <formula>NOT(ISERROR(SEARCH("Muy Alta",H30)))</formula>
    </cfRule>
    <cfRule type="containsText" dxfId="418" priority="430" operator="containsText" text="Muy Baja">
      <formula>NOT(ISERROR(SEARCH("Muy Baja",H30)))</formula>
    </cfRule>
    <cfRule type="containsText" dxfId="417" priority="431" operator="containsText" text="Baja">
      <formula>NOT(ISERROR(SEARCH("Baja",H30)))</formula>
    </cfRule>
    <cfRule type="containsText" dxfId="416" priority="432" operator="containsText" text="Media">
      <formula>NOT(ISERROR(SEARCH("Media",H30)))</formula>
    </cfRule>
    <cfRule type="containsText" dxfId="415" priority="433" operator="containsText" text="Alta">
      <formula>NOT(ISERROR(SEARCH("Alta",H30)))</formula>
    </cfRule>
    <cfRule type="containsText" dxfId="414" priority="435" operator="containsText" text="Muy Alta">
      <formula>NOT(ISERROR(SEARCH("Muy Alta",H30)))</formula>
    </cfRule>
  </conditionalFormatting>
  <conditionalFormatting sqref="I30:I34">
    <cfRule type="containsText" dxfId="413" priority="426" operator="containsText" text="Catastrófico">
      <formula>NOT(ISERROR(SEARCH("Catastrófico",I30)))</formula>
    </cfRule>
    <cfRule type="containsText" dxfId="412" priority="427" operator="containsText" text="Mayor">
      <formula>NOT(ISERROR(SEARCH("Mayor",I30)))</formula>
    </cfRule>
    <cfRule type="containsText" dxfId="411" priority="428" operator="containsText" text="Menor">
      <formula>NOT(ISERROR(SEARCH("Menor",I30)))</formula>
    </cfRule>
    <cfRule type="containsText" dxfId="410" priority="429" operator="containsText" text="Leve">
      <formula>NOT(ISERROR(SEARCH("Leve",I30)))</formula>
    </cfRule>
    <cfRule type="containsText" dxfId="409" priority="434" operator="containsText" text="Moderado">
      <formula>NOT(ISERROR(SEARCH("Moderado",I30)))</formula>
    </cfRule>
  </conditionalFormatting>
  <conditionalFormatting sqref="K30:K34">
    <cfRule type="containsText" dxfId="408" priority="421" operator="containsText" text="Media">
      <formula>NOT(ISERROR(SEARCH("Media",K30)))</formula>
    </cfRule>
  </conditionalFormatting>
  <conditionalFormatting sqref="L30:L34">
    <cfRule type="containsText" dxfId="407" priority="420" operator="containsText" text="Moderado">
      <formula>NOT(ISERROR(SEARCH("Moderado",L30)))</formula>
    </cfRule>
  </conditionalFormatting>
  <conditionalFormatting sqref="J30:J34">
    <cfRule type="containsText" dxfId="406" priority="419" operator="containsText" text="Moderado">
      <formula>NOT(ISERROR(SEARCH("Moderado",J30)))</formula>
    </cfRule>
  </conditionalFormatting>
  <conditionalFormatting sqref="J30:J34">
    <cfRule type="containsText" dxfId="405" priority="417" operator="containsText" text="Bajo">
      <formula>NOT(ISERROR(SEARCH("Bajo",J30)))</formula>
    </cfRule>
    <cfRule type="containsText" dxfId="404" priority="418" operator="containsText" text="Extremo">
      <formula>NOT(ISERROR(SEARCH("Extremo",J30)))</formula>
    </cfRule>
  </conditionalFormatting>
  <conditionalFormatting sqref="K30:K34">
    <cfRule type="containsText" dxfId="403" priority="415" operator="containsText" text="Baja">
      <formula>NOT(ISERROR(SEARCH("Baja",K30)))</formula>
    </cfRule>
    <cfRule type="containsText" dxfId="402" priority="416" operator="containsText" text="Muy Baja">
      <formula>NOT(ISERROR(SEARCH("Muy Baja",K30)))</formula>
    </cfRule>
  </conditionalFormatting>
  <conditionalFormatting sqref="K30:K34">
    <cfRule type="containsText" dxfId="401" priority="413" operator="containsText" text="Muy Alta">
      <formula>NOT(ISERROR(SEARCH("Muy Alta",K30)))</formula>
    </cfRule>
    <cfRule type="containsText" dxfId="400" priority="414" operator="containsText" text="Alta">
      <formula>NOT(ISERROR(SEARCH("Alta",K30)))</formula>
    </cfRule>
  </conditionalFormatting>
  <conditionalFormatting sqref="L30:L34">
    <cfRule type="containsText" dxfId="399" priority="409" operator="containsText" text="Catastrófico">
      <formula>NOT(ISERROR(SEARCH("Catastrófico",L30)))</formula>
    </cfRule>
    <cfRule type="containsText" dxfId="398" priority="410" operator="containsText" text="Mayor">
      <formula>NOT(ISERROR(SEARCH("Mayor",L30)))</formula>
    </cfRule>
    <cfRule type="containsText" dxfId="397" priority="411" operator="containsText" text="Menor">
      <formula>NOT(ISERROR(SEARCH("Menor",L30)))</formula>
    </cfRule>
    <cfRule type="containsText" dxfId="396" priority="412" operator="containsText" text="Leve">
      <formula>NOT(ISERROR(SEARCH("Leve",L30)))</formula>
    </cfRule>
  </conditionalFormatting>
  <conditionalFormatting sqref="K35:L35">
    <cfRule type="containsText" dxfId="395" priority="403" operator="containsText" text="3- Moderado">
      <formula>NOT(ISERROR(SEARCH("3- Moderado",K35)))</formula>
    </cfRule>
    <cfRule type="containsText" dxfId="394" priority="404" operator="containsText" text="6- Moderado">
      <formula>NOT(ISERROR(SEARCH("6- Moderado",K35)))</formula>
    </cfRule>
    <cfRule type="containsText" dxfId="393" priority="405" operator="containsText" text="4- Moderado">
      <formula>NOT(ISERROR(SEARCH("4- Moderado",K35)))</formula>
    </cfRule>
    <cfRule type="containsText" dxfId="392" priority="406" operator="containsText" text="3- Bajo">
      <formula>NOT(ISERROR(SEARCH("3- Bajo",K35)))</formula>
    </cfRule>
    <cfRule type="containsText" dxfId="391" priority="407" operator="containsText" text="4- Bajo">
      <formula>NOT(ISERROR(SEARCH("4- Bajo",K35)))</formula>
    </cfRule>
    <cfRule type="containsText" dxfId="390" priority="408" operator="containsText" text="1- Bajo">
      <formula>NOT(ISERROR(SEARCH("1- Bajo",K35)))</formula>
    </cfRule>
  </conditionalFormatting>
  <conditionalFormatting sqref="H35:I35">
    <cfRule type="containsText" dxfId="389" priority="397" operator="containsText" text="3- Moderado">
      <formula>NOT(ISERROR(SEARCH("3- Moderado",H35)))</formula>
    </cfRule>
    <cfRule type="containsText" dxfId="388" priority="398" operator="containsText" text="6- Moderado">
      <formula>NOT(ISERROR(SEARCH("6- Moderado",H35)))</formula>
    </cfRule>
    <cfRule type="containsText" dxfId="387" priority="399" operator="containsText" text="4- Moderado">
      <formula>NOT(ISERROR(SEARCH("4- Moderado",H35)))</formula>
    </cfRule>
    <cfRule type="containsText" dxfId="386" priority="400" operator="containsText" text="3- Bajo">
      <formula>NOT(ISERROR(SEARCH("3- Bajo",H35)))</formula>
    </cfRule>
    <cfRule type="containsText" dxfId="385" priority="401" operator="containsText" text="4- Bajo">
      <formula>NOT(ISERROR(SEARCH("4- Bajo",H35)))</formula>
    </cfRule>
    <cfRule type="containsText" dxfId="384" priority="402" operator="containsText" text="1- Bajo">
      <formula>NOT(ISERROR(SEARCH("1- Bajo",H35)))</formula>
    </cfRule>
  </conditionalFormatting>
  <conditionalFormatting sqref="A35 C35:E35">
    <cfRule type="containsText" dxfId="383" priority="391" operator="containsText" text="3- Moderado">
      <formula>NOT(ISERROR(SEARCH("3- Moderado",A35)))</formula>
    </cfRule>
    <cfRule type="containsText" dxfId="382" priority="392" operator="containsText" text="6- Moderado">
      <formula>NOT(ISERROR(SEARCH("6- Moderado",A35)))</formula>
    </cfRule>
    <cfRule type="containsText" dxfId="381" priority="393" operator="containsText" text="4- Moderado">
      <formula>NOT(ISERROR(SEARCH("4- Moderado",A35)))</formula>
    </cfRule>
    <cfRule type="containsText" dxfId="380" priority="394" operator="containsText" text="3- Bajo">
      <formula>NOT(ISERROR(SEARCH("3- Bajo",A35)))</formula>
    </cfRule>
    <cfRule type="containsText" dxfId="379" priority="395" operator="containsText" text="4- Bajo">
      <formula>NOT(ISERROR(SEARCH("4- Bajo",A35)))</formula>
    </cfRule>
    <cfRule type="containsText" dxfId="378" priority="396" operator="containsText" text="1- Bajo">
      <formula>NOT(ISERROR(SEARCH("1- Bajo",A35)))</formula>
    </cfRule>
  </conditionalFormatting>
  <conditionalFormatting sqref="F35:G35">
    <cfRule type="containsText" dxfId="377" priority="385" operator="containsText" text="3- Moderado">
      <formula>NOT(ISERROR(SEARCH("3- Moderado",F35)))</formula>
    </cfRule>
    <cfRule type="containsText" dxfId="376" priority="386" operator="containsText" text="6- Moderado">
      <formula>NOT(ISERROR(SEARCH("6- Moderado",F35)))</formula>
    </cfRule>
    <cfRule type="containsText" dxfId="375" priority="387" operator="containsText" text="4- Moderado">
      <formula>NOT(ISERROR(SEARCH("4- Moderado",F35)))</formula>
    </cfRule>
    <cfRule type="containsText" dxfId="374" priority="388" operator="containsText" text="3- Bajo">
      <formula>NOT(ISERROR(SEARCH("3- Bajo",F35)))</formula>
    </cfRule>
    <cfRule type="containsText" dxfId="373" priority="389" operator="containsText" text="4- Bajo">
      <formula>NOT(ISERROR(SEARCH("4- Bajo",F35)))</formula>
    </cfRule>
    <cfRule type="containsText" dxfId="372" priority="390" operator="containsText" text="1- Bajo">
      <formula>NOT(ISERROR(SEARCH("1- Bajo",F35)))</formula>
    </cfRule>
  </conditionalFormatting>
  <conditionalFormatting sqref="J35:J39">
    <cfRule type="containsText" dxfId="371" priority="380" operator="containsText" text="Bajo">
      <formula>NOT(ISERROR(SEARCH("Bajo",J35)))</formula>
    </cfRule>
    <cfRule type="containsText" dxfId="370" priority="381" operator="containsText" text="Moderado">
      <formula>NOT(ISERROR(SEARCH("Moderado",J35)))</formula>
    </cfRule>
    <cfRule type="containsText" dxfId="369" priority="382" operator="containsText" text="Alto">
      <formula>NOT(ISERROR(SEARCH("Alto",J35)))</formula>
    </cfRule>
    <cfRule type="containsText" dxfId="368" priority="383" operator="containsText" text="Extremo">
      <formula>NOT(ISERROR(SEARCH("Extremo",J35)))</formula>
    </cfRule>
    <cfRule type="colorScale" priority="384">
      <colorScale>
        <cfvo type="min"/>
        <cfvo type="max"/>
        <color rgb="FFFF7128"/>
        <color rgb="FFFFEF9C"/>
      </colorScale>
    </cfRule>
  </conditionalFormatting>
  <conditionalFormatting sqref="M35:M39">
    <cfRule type="containsText" dxfId="367" priority="355" operator="containsText" text="Moderado">
      <formula>NOT(ISERROR(SEARCH("Moderado",M35)))</formula>
    </cfRule>
    <cfRule type="containsText" dxfId="366" priority="375" operator="containsText" text="Bajo">
      <formula>NOT(ISERROR(SEARCH("Bajo",M35)))</formula>
    </cfRule>
    <cfRule type="containsText" dxfId="365" priority="376" operator="containsText" text="Moderado">
      <formula>NOT(ISERROR(SEARCH("Moderado",M35)))</formula>
    </cfRule>
    <cfRule type="containsText" dxfId="364" priority="377" operator="containsText" text="Alto">
      <formula>NOT(ISERROR(SEARCH("Alto",M35)))</formula>
    </cfRule>
    <cfRule type="containsText" dxfId="363" priority="378" operator="containsText" text="Extremo">
      <formula>NOT(ISERROR(SEARCH("Extremo",M35)))</formula>
    </cfRule>
    <cfRule type="colorScale" priority="379">
      <colorScale>
        <cfvo type="min"/>
        <cfvo type="max"/>
        <color rgb="FFFF7128"/>
        <color rgb="FFFFEF9C"/>
      </colorScale>
    </cfRule>
  </conditionalFormatting>
  <conditionalFormatting sqref="N35">
    <cfRule type="containsText" dxfId="362" priority="369" operator="containsText" text="3- Moderado">
      <formula>NOT(ISERROR(SEARCH("3- Moderado",N35)))</formula>
    </cfRule>
    <cfRule type="containsText" dxfId="361" priority="370" operator="containsText" text="6- Moderado">
      <formula>NOT(ISERROR(SEARCH("6- Moderado",N35)))</formula>
    </cfRule>
    <cfRule type="containsText" dxfId="360" priority="371" operator="containsText" text="4- Moderado">
      <formula>NOT(ISERROR(SEARCH("4- Moderado",N35)))</formula>
    </cfRule>
    <cfRule type="containsText" dxfId="359" priority="372" operator="containsText" text="3- Bajo">
      <formula>NOT(ISERROR(SEARCH("3- Bajo",N35)))</formula>
    </cfRule>
    <cfRule type="containsText" dxfId="358" priority="373" operator="containsText" text="4- Bajo">
      <formula>NOT(ISERROR(SEARCH("4- Bajo",N35)))</formula>
    </cfRule>
    <cfRule type="containsText" dxfId="357" priority="374" operator="containsText" text="1- Bajo">
      <formula>NOT(ISERROR(SEARCH("1- Bajo",N35)))</formula>
    </cfRule>
  </conditionalFormatting>
  <conditionalFormatting sqref="H35:H39">
    <cfRule type="containsText" dxfId="356" priority="356" operator="containsText" text="Muy Alta">
      <formula>NOT(ISERROR(SEARCH("Muy Alta",H35)))</formula>
    </cfRule>
    <cfRule type="containsText" dxfId="355" priority="357" operator="containsText" text="Alta">
      <formula>NOT(ISERROR(SEARCH("Alta",H35)))</formula>
    </cfRule>
    <cfRule type="containsText" dxfId="354" priority="358" operator="containsText" text="Muy Alta">
      <formula>NOT(ISERROR(SEARCH("Muy Alta",H35)))</formula>
    </cfRule>
    <cfRule type="containsText" dxfId="353" priority="363" operator="containsText" text="Muy Baja">
      <formula>NOT(ISERROR(SEARCH("Muy Baja",H35)))</formula>
    </cfRule>
    <cfRule type="containsText" dxfId="352" priority="364" operator="containsText" text="Baja">
      <formula>NOT(ISERROR(SEARCH("Baja",H35)))</formula>
    </cfRule>
    <cfRule type="containsText" dxfId="351" priority="365" operator="containsText" text="Media">
      <formula>NOT(ISERROR(SEARCH("Media",H35)))</formula>
    </cfRule>
    <cfRule type="containsText" dxfId="350" priority="366" operator="containsText" text="Alta">
      <formula>NOT(ISERROR(SEARCH("Alta",H35)))</formula>
    </cfRule>
    <cfRule type="containsText" dxfId="349" priority="368" operator="containsText" text="Muy Alta">
      <formula>NOT(ISERROR(SEARCH("Muy Alta",H35)))</formula>
    </cfRule>
  </conditionalFormatting>
  <conditionalFormatting sqref="I35:I39">
    <cfRule type="containsText" dxfId="348" priority="359" operator="containsText" text="Catastrófico">
      <formula>NOT(ISERROR(SEARCH("Catastrófico",I35)))</formula>
    </cfRule>
    <cfRule type="containsText" dxfId="347" priority="360" operator="containsText" text="Mayor">
      <formula>NOT(ISERROR(SEARCH("Mayor",I35)))</formula>
    </cfRule>
    <cfRule type="containsText" dxfId="346" priority="361" operator="containsText" text="Menor">
      <formula>NOT(ISERROR(SEARCH("Menor",I35)))</formula>
    </cfRule>
    <cfRule type="containsText" dxfId="345" priority="362" operator="containsText" text="Leve">
      <formula>NOT(ISERROR(SEARCH("Leve",I35)))</formula>
    </cfRule>
    <cfRule type="containsText" dxfId="344" priority="367" operator="containsText" text="Moderado">
      <formula>NOT(ISERROR(SEARCH("Moderado",I35)))</formula>
    </cfRule>
  </conditionalFormatting>
  <conditionalFormatting sqref="K35:K39">
    <cfRule type="containsText" dxfId="343" priority="354" operator="containsText" text="Media">
      <formula>NOT(ISERROR(SEARCH("Media",K35)))</formula>
    </cfRule>
  </conditionalFormatting>
  <conditionalFormatting sqref="L35:L39">
    <cfRule type="containsText" dxfId="342" priority="353" operator="containsText" text="Moderado">
      <formula>NOT(ISERROR(SEARCH("Moderado",L35)))</formula>
    </cfRule>
  </conditionalFormatting>
  <conditionalFormatting sqref="J35:J39">
    <cfRule type="containsText" dxfId="341" priority="352" operator="containsText" text="Moderado">
      <formula>NOT(ISERROR(SEARCH("Moderado",J35)))</formula>
    </cfRule>
  </conditionalFormatting>
  <conditionalFormatting sqref="J35:J39">
    <cfRule type="containsText" dxfId="340" priority="350" operator="containsText" text="Bajo">
      <formula>NOT(ISERROR(SEARCH("Bajo",J35)))</formula>
    </cfRule>
    <cfRule type="containsText" dxfId="339" priority="351" operator="containsText" text="Extremo">
      <formula>NOT(ISERROR(SEARCH("Extremo",J35)))</formula>
    </cfRule>
  </conditionalFormatting>
  <conditionalFormatting sqref="K35:K39">
    <cfRule type="containsText" dxfId="338" priority="348" operator="containsText" text="Baja">
      <formula>NOT(ISERROR(SEARCH("Baja",K35)))</formula>
    </cfRule>
    <cfRule type="containsText" dxfId="337" priority="349" operator="containsText" text="Muy Baja">
      <formula>NOT(ISERROR(SEARCH("Muy Baja",K35)))</formula>
    </cfRule>
  </conditionalFormatting>
  <conditionalFormatting sqref="K35:K39">
    <cfRule type="containsText" dxfId="336" priority="346" operator="containsText" text="Muy Alta">
      <formula>NOT(ISERROR(SEARCH("Muy Alta",K35)))</formula>
    </cfRule>
    <cfRule type="containsText" dxfId="335" priority="347" operator="containsText" text="Alta">
      <formula>NOT(ISERROR(SEARCH("Alta",K35)))</formula>
    </cfRule>
  </conditionalFormatting>
  <conditionalFormatting sqref="L35:L39">
    <cfRule type="containsText" dxfId="334" priority="342" operator="containsText" text="Catastrófico">
      <formula>NOT(ISERROR(SEARCH("Catastrófico",L35)))</formula>
    </cfRule>
    <cfRule type="containsText" dxfId="333" priority="343" operator="containsText" text="Mayor">
      <formula>NOT(ISERROR(SEARCH("Mayor",L35)))</formula>
    </cfRule>
    <cfRule type="containsText" dxfId="332" priority="344" operator="containsText" text="Menor">
      <formula>NOT(ISERROR(SEARCH("Menor",L35)))</formula>
    </cfRule>
    <cfRule type="containsText" dxfId="331" priority="345" operator="containsText" text="Leve">
      <formula>NOT(ISERROR(SEARCH("Leve",L35)))</formula>
    </cfRule>
  </conditionalFormatting>
  <conditionalFormatting sqref="K40:L40">
    <cfRule type="containsText" dxfId="330" priority="336" operator="containsText" text="3- Moderado">
      <formula>NOT(ISERROR(SEARCH("3- Moderado",K40)))</formula>
    </cfRule>
    <cfRule type="containsText" dxfId="329" priority="337" operator="containsText" text="6- Moderado">
      <formula>NOT(ISERROR(SEARCH("6- Moderado",K40)))</formula>
    </cfRule>
    <cfRule type="containsText" dxfId="328" priority="338" operator="containsText" text="4- Moderado">
      <formula>NOT(ISERROR(SEARCH("4- Moderado",K40)))</formula>
    </cfRule>
    <cfRule type="containsText" dxfId="327" priority="339" operator="containsText" text="3- Bajo">
      <formula>NOT(ISERROR(SEARCH("3- Bajo",K40)))</formula>
    </cfRule>
    <cfRule type="containsText" dxfId="326" priority="340" operator="containsText" text="4- Bajo">
      <formula>NOT(ISERROR(SEARCH("4- Bajo",K40)))</formula>
    </cfRule>
    <cfRule type="containsText" dxfId="325" priority="341" operator="containsText" text="1- Bajo">
      <formula>NOT(ISERROR(SEARCH("1- Bajo",K40)))</formula>
    </cfRule>
  </conditionalFormatting>
  <conditionalFormatting sqref="H40:I40">
    <cfRule type="containsText" dxfId="324" priority="330" operator="containsText" text="3- Moderado">
      <formula>NOT(ISERROR(SEARCH("3- Moderado",H40)))</formula>
    </cfRule>
    <cfRule type="containsText" dxfId="323" priority="331" operator="containsText" text="6- Moderado">
      <formula>NOT(ISERROR(SEARCH("6- Moderado",H40)))</formula>
    </cfRule>
    <cfRule type="containsText" dxfId="322" priority="332" operator="containsText" text="4- Moderado">
      <formula>NOT(ISERROR(SEARCH("4- Moderado",H40)))</formula>
    </cfRule>
    <cfRule type="containsText" dxfId="321" priority="333" operator="containsText" text="3- Bajo">
      <formula>NOT(ISERROR(SEARCH("3- Bajo",H40)))</formula>
    </cfRule>
    <cfRule type="containsText" dxfId="320" priority="334" operator="containsText" text="4- Bajo">
      <formula>NOT(ISERROR(SEARCH("4- Bajo",H40)))</formula>
    </cfRule>
    <cfRule type="containsText" dxfId="319" priority="335" operator="containsText" text="1- Bajo">
      <formula>NOT(ISERROR(SEARCH("1- Bajo",H40)))</formula>
    </cfRule>
  </conditionalFormatting>
  <conditionalFormatting sqref="A40 C40:E40">
    <cfRule type="containsText" dxfId="318" priority="324" operator="containsText" text="3- Moderado">
      <formula>NOT(ISERROR(SEARCH("3- Moderado",A40)))</formula>
    </cfRule>
    <cfRule type="containsText" dxfId="317" priority="325" operator="containsText" text="6- Moderado">
      <formula>NOT(ISERROR(SEARCH("6- Moderado",A40)))</formula>
    </cfRule>
    <cfRule type="containsText" dxfId="316" priority="326" operator="containsText" text="4- Moderado">
      <formula>NOT(ISERROR(SEARCH("4- Moderado",A40)))</formula>
    </cfRule>
    <cfRule type="containsText" dxfId="315" priority="327" operator="containsText" text="3- Bajo">
      <formula>NOT(ISERROR(SEARCH("3- Bajo",A40)))</formula>
    </cfRule>
    <cfRule type="containsText" dxfId="314" priority="328" operator="containsText" text="4- Bajo">
      <formula>NOT(ISERROR(SEARCH("4- Bajo",A40)))</formula>
    </cfRule>
    <cfRule type="containsText" dxfId="313" priority="329" operator="containsText" text="1- Bajo">
      <formula>NOT(ISERROR(SEARCH("1- Bajo",A40)))</formula>
    </cfRule>
  </conditionalFormatting>
  <conditionalFormatting sqref="F40:G40">
    <cfRule type="containsText" dxfId="312" priority="318" operator="containsText" text="3- Moderado">
      <formula>NOT(ISERROR(SEARCH("3- Moderado",F40)))</formula>
    </cfRule>
    <cfRule type="containsText" dxfId="311" priority="319" operator="containsText" text="6- Moderado">
      <formula>NOT(ISERROR(SEARCH("6- Moderado",F40)))</formula>
    </cfRule>
    <cfRule type="containsText" dxfId="310" priority="320" operator="containsText" text="4- Moderado">
      <formula>NOT(ISERROR(SEARCH("4- Moderado",F40)))</formula>
    </cfRule>
    <cfRule type="containsText" dxfId="309" priority="321" operator="containsText" text="3- Bajo">
      <formula>NOT(ISERROR(SEARCH("3- Bajo",F40)))</formula>
    </cfRule>
    <cfRule type="containsText" dxfId="308" priority="322" operator="containsText" text="4- Bajo">
      <formula>NOT(ISERROR(SEARCH("4- Bajo",F40)))</formula>
    </cfRule>
    <cfRule type="containsText" dxfId="307" priority="323" operator="containsText" text="1- Bajo">
      <formula>NOT(ISERROR(SEARCH("1- Bajo",F40)))</formula>
    </cfRule>
  </conditionalFormatting>
  <conditionalFormatting sqref="J40:J44">
    <cfRule type="containsText" dxfId="306" priority="313" operator="containsText" text="Bajo">
      <formula>NOT(ISERROR(SEARCH("Bajo",J40)))</formula>
    </cfRule>
    <cfRule type="containsText" dxfId="305" priority="314" operator="containsText" text="Moderado">
      <formula>NOT(ISERROR(SEARCH("Moderado",J40)))</formula>
    </cfRule>
    <cfRule type="containsText" dxfId="304" priority="315" operator="containsText" text="Alto">
      <formula>NOT(ISERROR(SEARCH("Alto",J40)))</formula>
    </cfRule>
    <cfRule type="containsText" dxfId="303" priority="316" operator="containsText" text="Extremo">
      <formula>NOT(ISERROR(SEARCH("Extremo",J40)))</formula>
    </cfRule>
    <cfRule type="colorScale" priority="317">
      <colorScale>
        <cfvo type="min"/>
        <cfvo type="max"/>
        <color rgb="FFFF7128"/>
        <color rgb="FFFFEF9C"/>
      </colorScale>
    </cfRule>
  </conditionalFormatting>
  <conditionalFormatting sqref="M40:M44">
    <cfRule type="containsText" dxfId="302" priority="288" operator="containsText" text="Moderado">
      <formula>NOT(ISERROR(SEARCH("Moderado",M40)))</formula>
    </cfRule>
    <cfRule type="containsText" dxfId="301" priority="308" operator="containsText" text="Bajo">
      <formula>NOT(ISERROR(SEARCH("Bajo",M40)))</formula>
    </cfRule>
    <cfRule type="containsText" dxfId="300" priority="309" operator="containsText" text="Moderado">
      <formula>NOT(ISERROR(SEARCH("Moderado",M40)))</formula>
    </cfRule>
    <cfRule type="containsText" dxfId="299" priority="310" operator="containsText" text="Alto">
      <formula>NOT(ISERROR(SEARCH("Alto",M40)))</formula>
    </cfRule>
    <cfRule type="containsText" dxfId="298" priority="311" operator="containsText" text="Extremo">
      <formula>NOT(ISERROR(SEARCH("Extremo",M40)))</formula>
    </cfRule>
    <cfRule type="colorScale" priority="312">
      <colorScale>
        <cfvo type="min"/>
        <cfvo type="max"/>
        <color rgb="FFFF7128"/>
        <color rgb="FFFFEF9C"/>
      </colorScale>
    </cfRule>
  </conditionalFormatting>
  <conditionalFormatting sqref="N40">
    <cfRule type="containsText" dxfId="297" priority="302" operator="containsText" text="3- Moderado">
      <formula>NOT(ISERROR(SEARCH("3- Moderado",N40)))</formula>
    </cfRule>
    <cfRule type="containsText" dxfId="296" priority="303" operator="containsText" text="6- Moderado">
      <formula>NOT(ISERROR(SEARCH("6- Moderado",N40)))</formula>
    </cfRule>
    <cfRule type="containsText" dxfId="295" priority="304" operator="containsText" text="4- Moderado">
      <formula>NOT(ISERROR(SEARCH("4- Moderado",N40)))</formula>
    </cfRule>
    <cfRule type="containsText" dxfId="294" priority="305" operator="containsText" text="3- Bajo">
      <formula>NOT(ISERROR(SEARCH("3- Bajo",N40)))</formula>
    </cfRule>
    <cfRule type="containsText" dxfId="293" priority="306" operator="containsText" text="4- Bajo">
      <formula>NOT(ISERROR(SEARCH("4- Bajo",N40)))</formula>
    </cfRule>
    <cfRule type="containsText" dxfId="292" priority="307" operator="containsText" text="1- Bajo">
      <formula>NOT(ISERROR(SEARCH("1- Bajo",N40)))</formula>
    </cfRule>
  </conditionalFormatting>
  <conditionalFormatting sqref="H40:H44">
    <cfRule type="containsText" dxfId="291" priority="289" operator="containsText" text="Muy Alta">
      <formula>NOT(ISERROR(SEARCH("Muy Alta",H40)))</formula>
    </cfRule>
    <cfRule type="containsText" dxfId="290" priority="290" operator="containsText" text="Alta">
      <formula>NOT(ISERROR(SEARCH("Alta",H40)))</formula>
    </cfRule>
    <cfRule type="containsText" dxfId="289" priority="291" operator="containsText" text="Muy Alta">
      <formula>NOT(ISERROR(SEARCH("Muy Alta",H40)))</formula>
    </cfRule>
    <cfRule type="containsText" dxfId="288" priority="296" operator="containsText" text="Muy Baja">
      <formula>NOT(ISERROR(SEARCH("Muy Baja",H40)))</formula>
    </cfRule>
    <cfRule type="containsText" dxfId="287" priority="297" operator="containsText" text="Baja">
      <formula>NOT(ISERROR(SEARCH("Baja",H40)))</formula>
    </cfRule>
    <cfRule type="containsText" dxfId="286" priority="298" operator="containsText" text="Media">
      <formula>NOT(ISERROR(SEARCH("Media",H40)))</formula>
    </cfRule>
    <cfRule type="containsText" dxfId="285" priority="299" operator="containsText" text="Alta">
      <formula>NOT(ISERROR(SEARCH("Alta",H40)))</formula>
    </cfRule>
    <cfRule type="containsText" dxfId="284" priority="301" operator="containsText" text="Muy Alta">
      <formula>NOT(ISERROR(SEARCH("Muy Alta",H40)))</formula>
    </cfRule>
  </conditionalFormatting>
  <conditionalFormatting sqref="I40:I44">
    <cfRule type="containsText" dxfId="283" priority="292" operator="containsText" text="Catastrófico">
      <formula>NOT(ISERROR(SEARCH("Catastrófico",I40)))</formula>
    </cfRule>
    <cfRule type="containsText" dxfId="282" priority="293" operator="containsText" text="Mayor">
      <formula>NOT(ISERROR(SEARCH("Mayor",I40)))</formula>
    </cfRule>
    <cfRule type="containsText" dxfId="281" priority="294" operator="containsText" text="Menor">
      <formula>NOT(ISERROR(SEARCH("Menor",I40)))</formula>
    </cfRule>
    <cfRule type="containsText" dxfId="280" priority="295" operator="containsText" text="Leve">
      <formula>NOT(ISERROR(SEARCH("Leve",I40)))</formula>
    </cfRule>
    <cfRule type="containsText" dxfId="279" priority="300" operator="containsText" text="Moderado">
      <formula>NOT(ISERROR(SEARCH("Moderado",I40)))</formula>
    </cfRule>
  </conditionalFormatting>
  <conditionalFormatting sqref="K40:K44">
    <cfRule type="containsText" dxfId="278" priority="287" operator="containsText" text="Media">
      <formula>NOT(ISERROR(SEARCH("Media",K40)))</formula>
    </cfRule>
  </conditionalFormatting>
  <conditionalFormatting sqref="L40:L44">
    <cfRule type="containsText" dxfId="277" priority="286" operator="containsText" text="Moderado">
      <formula>NOT(ISERROR(SEARCH("Moderado",L40)))</formula>
    </cfRule>
  </conditionalFormatting>
  <conditionalFormatting sqref="J40:J44">
    <cfRule type="containsText" dxfId="276" priority="285" operator="containsText" text="Moderado">
      <formula>NOT(ISERROR(SEARCH("Moderado",J40)))</formula>
    </cfRule>
  </conditionalFormatting>
  <conditionalFormatting sqref="J40:J44">
    <cfRule type="containsText" dxfId="275" priority="283" operator="containsText" text="Bajo">
      <formula>NOT(ISERROR(SEARCH("Bajo",J40)))</formula>
    </cfRule>
    <cfRule type="containsText" dxfId="274" priority="284" operator="containsText" text="Extremo">
      <formula>NOT(ISERROR(SEARCH("Extremo",J40)))</formula>
    </cfRule>
  </conditionalFormatting>
  <conditionalFormatting sqref="K40:K44">
    <cfRule type="containsText" dxfId="273" priority="281" operator="containsText" text="Baja">
      <formula>NOT(ISERROR(SEARCH("Baja",K40)))</formula>
    </cfRule>
    <cfRule type="containsText" dxfId="272" priority="282" operator="containsText" text="Muy Baja">
      <formula>NOT(ISERROR(SEARCH("Muy Baja",K40)))</formula>
    </cfRule>
  </conditionalFormatting>
  <conditionalFormatting sqref="K40:K44">
    <cfRule type="containsText" dxfId="271" priority="279" operator="containsText" text="Muy Alta">
      <formula>NOT(ISERROR(SEARCH("Muy Alta",K40)))</formula>
    </cfRule>
    <cfRule type="containsText" dxfId="270" priority="280" operator="containsText" text="Alta">
      <formula>NOT(ISERROR(SEARCH("Alta",K40)))</formula>
    </cfRule>
  </conditionalFormatting>
  <conditionalFormatting sqref="L40:L44">
    <cfRule type="containsText" dxfId="269" priority="275" operator="containsText" text="Catastrófico">
      <formula>NOT(ISERROR(SEARCH("Catastrófico",L40)))</formula>
    </cfRule>
    <cfRule type="containsText" dxfId="268" priority="276" operator="containsText" text="Mayor">
      <formula>NOT(ISERROR(SEARCH("Mayor",L40)))</formula>
    </cfRule>
    <cfRule type="containsText" dxfId="267" priority="277" operator="containsText" text="Menor">
      <formula>NOT(ISERROR(SEARCH("Menor",L40)))</formula>
    </cfRule>
    <cfRule type="containsText" dxfId="266" priority="278" operator="containsText" text="Leve">
      <formula>NOT(ISERROR(SEARCH("Leve",L40)))</formula>
    </cfRule>
  </conditionalFormatting>
  <conditionalFormatting sqref="K45:L45">
    <cfRule type="containsText" dxfId="265" priority="269" operator="containsText" text="3- Moderado">
      <formula>NOT(ISERROR(SEARCH("3- Moderado",K45)))</formula>
    </cfRule>
    <cfRule type="containsText" dxfId="264" priority="270" operator="containsText" text="6- Moderado">
      <formula>NOT(ISERROR(SEARCH("6- Moderado",K45)))</formula>
    </cfRule>
    <cfRule type="containsText" dxfId="263" priority="271" operator="containsText" text="4- Moderado">
      <formula>NOT(ISERROR(SEARCH("4- Moderado",K45)))</formula>
    </cfRule>
    <cfRule type="containsText" dxfId="262" priority="272" operator="containsText" text="3- Bajo">
      <formula>NOT(ISERROR(SEARCH("3- Bajo",K45)))</formula>
    </cfRule>
    <cfRule type="containsText" dxfId="261" priority="273" operator="containsText" text="4- Bajo">
      <formula>NOT(ISERROR(SEARCH("4- Bajo",K45)))</formula>
    </cfRule>
    <cfRule type="containsText" dxfId="260" priority="274" operator="containsText" text="1- Bajo">
      <formula>NOT(ISERROR(SEARCH("1- Bajo",K45)))</formula>
    </cfRule>
  </conditionalFormatting>
  <conditionalFormatting sqref="H45:I45">
    <cfRule type="containsText" dxfId="259" priority="263" operator="containsText" text="3- Moderado">
      <formula>NOT(ISERROR(SEARCH("3- Moderado",H45)))</formula>
    </cfRule>
    <cfRule type="containsText" dxfId="258" priority="264" operator="containsText" text="6- Moderado">
      <formula>NOT(ISERROR(SEARCH("6- Moderado",H45)))</formula>
    </cfRule>
    <cfRule type="containsText" dxfId="257" priority="265" operator="containsText" text="4- Moderado">
      <formula>NOT(ISERROR(SEARCH("4- Moderado",H45)))</formula>
    </cfRule>
    <cfRule type="containsText" dxfId="256" priority="266" operator="containsText" text="3- Bajo">
      <formula>NOT(ISERROR(SEARCH("3- Bajo",H45)))</formula>
    </cfRule>
    <cfRule type="containsText" dxfId="255" priority="267" operator="containsText" text="4- Bajo">
      <formula>NOT(ISERROR(SEARCH("4- Bajo",H45)))</formula>
    </cfRule>
    <cfRule type="containsText" dxfId="254" priority="268" operator="containsText" text="1- Bajo">
      <formula>NOT(ISERROR(SEARCH("1- Bajo",H45)))</formula>
    </cfRule>
  </conditionalFormatting>
  <conditionalFormatting sqref="A45 C45:E45">
    <cfRule type="containsText" dxfId="253" priority="257" operator="containsText" text="3- Moderado">
      <formula>NOT(ISERROR(SEARCH("3- Moderado",A45)))</formula>
    </cfRule>
    <cfRule type="containsText" dxfId="252" priority="258" operator="containsText" text="6- Moderado">
      <formula>NOT(ISERROR(SEARCH("6- Moderado",A45)))</formula>
    </cfRule>
    <cfRule type="containsText" dxfId="251" priority="259" operator="containsText" text="4- Moderado">
      <formula>NOT(ISERROR(SEARCH("4- Moderado",A45)))</formula>
    </cfRule>
    <cfRule type="containsText" dxfId="250" priority="260" operator="containsText" text="3- Bajo">
      <formula>NOT(ISERROR(SEARCH("3- Bajo",A45)))</formula>
    </cfRule>
    <cfRule type="containsText" dxfId="249" priority="261" operator="containsText" text="4- Bajo">
      <formula>NOT(ISERROR(SEARCH("4- Bajo",A45)))</formula>
    </cfRule>
    <cfRule type="containsText" dxfId="248" priority="262" operator="containsText" text="1- Bajo">
      <formula>NOT(ISERROR(SEARCH("1- Bajo",A45)))</formula>
    </cfRule>
  </conditionalFormatting>
  <conditionalFormatting sqref="F45:G45">
    <cfRule type="containsText" dxfId="247" priority="251" operator="containsText" text="3- Moderado">
      <formula>NOT(ISERROR(SEARCH("3- Moderado",F45)))</formula>
    </cfRule>
    <cfRule type="containsText" dxfId="246" priority="252" operator="containsText" text="6- Moderado">
      <formula>NOT(ISERROR(SEARCH("6- Moderado",F45)))</formula>
    </cfRule>
    <cfRule type="containsText" dxfId="245" priority="253" operator="containsText" text="4- Moderado">
      <formula>NOT(ISERROR(SEARCH("4- Moderado",F45)))</formula>
    </cfRule>
    <cfRule type="containsText" dxfId="244" priority="254" operator="containsText" text="3- Bajo">
      <formula>NOT(ISERROR(SEARCH("3- Bajo",F45)))</formula>
    </cfRule>
    <cfRule type="containsText" dxfId="243" priority="255" operator="containsText" text="4- Bajo">
      <formula>NOT(ISERROR(SEARCH("4- Bajo",F45)))</formula>
    </cfRule>
    <cfRule type="containsText" dxfId="242" priority="256" operator="containsText" text="1- Bajo">
      <formula>NOT(ISERROR(SEARCH("1- Bajo",F45)))</formula>
    </cfRule>
  </conditionalFormatting>
  <conditionalFormatting sqref="J45:J49">
    <cfRule type="containsText" dxfId="241" priority="246" operator="containsText" text="Bajo">
      <formula>NOT(ISERROR(SEARCH("Bajo",J45)))</formula>
    </cfRule>
    <cfRule type="containsText" dxfId="240" priority="247" operator="containsText" text="Moderado">
      <formula>NOT(ISERROR(SEARCH("Moderado",J45)))</formula>
    </cfRule>
    <cfRule type="containsText" dxfId="239" priority="248" operator="containsText" text="Alto">
      <formula>NOT(ISERROR(SEARCH("Alto",J45)))</formula>
    </cfRule>
    <cfRule type="containsText" dxfId="238" priority="249" operator="containsText" text="Extremo">
      <formula>NOT(ISERROR(SEARCH("Extremo",J45)))</formula>
    </cfRule>
    <cfRule type="colorScale" priority="250">
      <colorScale>
        <cfvo type="min"/>
        <cfvo type="max"/>
        <color rgb="FFFF7128"/>
        <color rgb="FFFFEF9C"/>
      </colorScale>
    </cfRule>
  </conditionalFormatting>
  <conditionalFormatting sqref="M45:M49">
    <cfRule type="containsText" dxfId="237" priority="221" operator="containsText" text="Moderado">
      <formula>NOT(ISERROR(SEARCH("Moderado",M45)))</formula>
    </cfRule>
    <cfRule type="containsText" dxfId="236" priority="241" operator="containsText" text="Bajo">
      <formula>NOT(ISERROR(SEARCH("Bajo",M45)))</formula>
    </cfRule>
    <cfRule type="containsText" dxfId="235" priority="242" operator="containsText" text="Moderado">
      <formula>NOT(ISERROR(SEARCH("Moderado",M45)))</formula>
    </cfRule>
    <cfRule type="containsText" dxfId="234" priority="243" operator="containsText" text="Alto">
      <formula>NOT(ISERROR(SEARCH("Alto",M45)))</formula>
    </cfRule>
    <cfRule type="containsText" dxfId="233" priority="244" operator="containsText" text="Extremo">
      <formula>NOT(ISERROR(SEARCH("Extremo",M45)))</formula>
    </cfRule>
    <cfRule type="colorScale" priority="245">
      <colorScale>
        <cfvo type="min"/>
        <cfvo type="max"/>
        <color rgb="FFFF7128"/>
        <color rgb="FFFFEF9C"/>
      </colorScale>
    </cfRule>
  </conditionalFormatting>
  <conditionalFormatting sqref="N45">
    <cfRule type="containsText" dxfId="232" priority="235" operator="containsText" text="3- Moderado">
      <formula>NOT(ISERROR(SEARCH("3- Moderado",N45)))</formula>
    </cfRule>
    <cfRule type="containsText" dxfId="231" priority="236" operator="containsText" text="6- Moderado">
      <formula>NOT(ISERROR(SEARCH("6- Moderado",N45)))</formula>
    </cfRule>
    <cfRule type="containsText" dxfId="230" priority="237" operator="containsText" text="4- Moderado">
      <formula>NOT(ISERROR(SEARCH("4- Moderado",N45)))</formula>
    </cfRule>
    <cfRule type="containsText" dxfId="229" priority="238" operator="containsText" text="3- Bajo">
      <formula>NOT(ISERROR(SEARCH("3- Bajo",N45)))</formula>
    </cfRule>
    <cfRule type="containsText" dxfId="228" priority="239" operator="containsText" text="4- Bajo">
      <formula>NOT(ISERROR(SEARCH("4- Bajo",N45)))</formula>
    </cfRule>
    <cfRule type="containsText" dxfId="227" priority="240" operator="containsText" text="1- Bajo">
      <formula>NOT(ISERROR(SEARCH("1- Bajo",N45)))</formula>
    </cfRule>
  </conditionalFormatting>
  <conditionalFormatting sqref="H45:H49">
    <cfRule type="containsText" dxfId="226" priority="222" operator="containsText" text="Muy Alta">
      <formula>NOT(ISERROR(SEARCH("Muy Alta",H45)))</formula>
    </cfRule>
    <cfRule type="containsText" dxfId="225" priority="223" operator="containsText" text="Alta">
      <formula>NOT(ISERROR(SEARCH("Alta",H45)))</formula>
    </cfRule>
    <cfRule type="containsText" dxfId="224" priority="224" operator="containsText" text="Muy Alta">
      <formula>NOT(ISERROR(SEARCH("Muy Alta",H45)))</formula>
    </cfRule>
    <cfRule type="containsText" dxfId="223" priority="229" operator="containsText" text="Muy Baja">
      <formula>NOT(ISERROR(SEARCH("Muy Baja",H45)))</formula>
    </cfRule>
    <cfRule type="containsText" dxfId="222" priority="230" operator="containsText" text="Baja">
      <formula>NOT(ISERROR(SEARCH("Baja",H45)))</formula>
    </cfRule>
    <cfRule type="containsText" dxfId="221" priority="231" operator="containsText" text="Media">
      <formula>NOT(ISERROR(SEARCH("Media",H45)))</formula>
    </cfRule>
    <cfRule type="containsText" dxfId="220" priority="232" operator="containsText" text="Alta">
      <formula>NOT(ISERROR(SEARCH("Alta",H45)))</formula>
    </cfRule>
    <cfRule type="containsText" dxfId="219" priority="234" operator="containsText" text="Muy Alta">
      <formula>NOT(ISERROR(SEARCH("Muy Alta",H45)))</formula>
    </cfRule>
  </conditionalFormatting>
  <conditionalFormatting sqref="I45:I49">
    <cfRule type="containsText" dxfId="218" priority="225" operator="containsText" text="Catastrófico">
      <formula>NOT(ISERROR(SEARCH("Catastrófico",I45)))</formula>
    </cfRule>
    <cfRule type="containsText" dxfId="217" priority="226" operator="containsText" text="Mayor">
      <formula>NOT(ISERROR(SEARCH("Mayor",I45)))</formula>
    </cfRule>
    <cfRule type="containsText" dxfId="216" priority="227" operator="containsText" text="Menor">
      <formula>NOT(ISERROR(SEARCH("Menor",I45)))</formula>
    </cfRule>
    <cfRule type="containsText" dxfId="215" priority="228" operator="containsText" text="Leve">
      <formula>NOT(ISERROR(SEARCH("Leve",I45)))</formula>
    </cfRule>
    <cfRule type="containsText" dxfId="214" priority="233" operator="containsText" text="Moderado">
      <formula>NOT(ISERROR(SEARCH("Moderado",I45)))</formula>
    </cfRule>
  </conditionalFormatting>
  <conditionalFormatting sqref="K45:K49">
    <cfRule type="containsText" dxfId="213" priority="220" operator="containsText" text="Media">
      <formula>NOT(ISERROR(SEARCH("Media",K45)))</formula>
    </cfRule>
  </conditionalFormatting>
  <conditionalFormatting sqref="L45:L49">
    <cfRule type="containsText" dxfId="212" priority="219" operator="containsText" text="Moderado">
      <formula>NOT(ISERROR(SEARCH("Moderado",L45)))</formula>
    </cfRule>
  </conditionalFormatting>
  <conditionalFormatting sqref="J45:J49">
    <cfRule type="containsText" dxfId="211" priority="218" operator="containsText" text="Moderado">
      <formula>NOT(ISERROR(SEARCH("Moderado",J45)))</formula>
    </cfRule>
  </conditionalFormatting>
  <conditionalFormatting sqref="J45:J49">
    <cfRule type="containsText" dxfId="210" priority="216" operator="containsText" text="Bajo">
      <formula>NOT(ISERROR(SEARCH("Bajo",J45)))</formula>
    </cfRule>
    <cfRule type="containsText" dxfId="209" priority="217" operator="containsText" text="Extremo">
      <formula>NOT(ISERROR(SEARCH("Extremo",J45)))</formula>
    </cfRule>
  </conditionalFormatting>
  <conditionalFormatting sqref="K45:K49">
    <cfRule type="containsText" dxfId="208" priority="214" operator="containsText" text="Baja">
      <formula>NOT(ISERROR(SEARCH("Baja",K45)))</formula>
    </cfRule>
    <cfRule type="containsText" dxfId="207" priority="215" operator="containsText" text="Muy Baja">
      <formula>NOT(ISERROR(SEARCH("Muy Baja",K45)))</formula>
    </cfRule>
  </conditionalFormatting>
  <conditionalFormatting sqref="K45:K49">
    <cfRule type="containsText" dxfId="206" priority="212" operator="containsText" text="Muy Alta">
      <formula>NOT(ISERROR(SEARCH("Muy Alta",K45)))</formula>
    </cfRule>
    <cfRule type="containsText" dxfId="205" priority="213" operator="containsText" text="Alta">
      <formula>NOT(ISERROR(SEARCH("Alta",K45)))</formula>
    </cfRule>
  </conditionalFormatting>
  <conditionalFormatting sqref="L45:L49">
    <cfRule type="containsText" dxfId="204" priority="208" operator="containsText" text="Catastrófico">
      <formula>NOT(ISERROR(SEARCH("Catastrófico",L45)))</formula>
    </cfRule>
    <cfRule type="containsText" dxfId="203" priority="209" operator="containsText" text="Mayor">
      <formula>NOT(ISERROR(SEARCH("Mayor",L45)))</formula>
    </cfRule>
    <cfRule type="containsText" dxfId="202" priority="210" operator="containsText" text="Menor">
      <formula>NOT(ISERROR(SEARCH("Menor",L45)))</formula>
    </cfRule>
    <cfRule type="containsText" dxfId="201" priority="211" operator="containsText" text="Leve">
      <formula>NOT(ISERROR(SEARCH("Leve",L45)))</formula>
    </cfRule>
  </conditionalFormatting>
  <conditionalFormatting sqref="K50:L50">
    <cfRule type="containsText" dxfId="200" priority="202" operator="containsText" text="3- Moderado">
      <formula>NOT(ISERROR(SEARCH("3- Moderado",K50)))</formula>
    </cfRule>
    <cfRule type="containsText" dxfId="199" priority="203" operator="containsText" text="6- Moderado">
      <formula>NOT(ISERROR(SEARCH("6- Moderado",K50)))</formula>
    </cfRule>
    <cfRule type="containsText" dxfId="198" priority="204" operator="containsText" text="4- Moderado">
      <formula>NOT(ISERROR(SEARCH("4- Moderado",K50)))</formula>
    </cfRule>
    <cfRule type="containsText" dxfId="197" priority="205" operator="containsText" text="3- Bajo">
      <formula>NOT(ISERROR(SEARCH("3- Bajo",K50)))</formula>
    </cfRule>
    <cfRule type="containsText" dxfId="196" priority="206" operator="containsText" text="4- Bajo">
      <formula>NOT(ISERROR(SEARCH("4- Bajo",K50)))</formula>
    </cfRule>
    <cfRule type="containsText" dxfId="195" priority="207" operator="containsText" text="1- Bajo">
      <formula>NOT(ISERROR(SEARCH("1- Bajo",K50)))</formula>
    </cfRule>
  </conditionalFormatting>
  <conditionalFormatting sqref="H50:I50">
    <cfRule type="containsText" dxfId="194" priority="196" operator="containsText" text="3- Moderado">
      <formula>NOT(ISERROR(SEARCH("3- Moderado",H50)))</formula>
    </cfRule>
    <cfRule type="containsText" dxfId="193" priority="197" operator="containsText" text="6- Moderado">
      <formula>NOT(ISERROR(SEARCH("6- Moderado",H50)))</formula>
    </cfRule>
    <cfRule type="containsText" dxfId="192" priority="198" operator="containsText" text="4- Moderado">
      <formula>NOT(ISERROR(SEARCH("4- Moderado",H50)))</formula>
    </cfRule>
    <cfRule type="containsText" dxfId="191" priority="199" operator="containsText" text="3- Bajo">
      <formula>NOT(ISERROR(SEARCH("3- Bajo",H50)))</formula>
    </cfRule>
    <cfRule type="containsText" dxfId="190" priority="200" operator="containsText" text="4- Bajo">
      <formula>NOT(ISERROR(SEARCH("4- Bajo",H50)))</formula>
    </cfRule>
    <cfRule type="containsText" dxfId="189" priority="201" operator="containsText" text="1- Bajo">
      <formula>NOT(ISERROR(SEARCH("1- Bajo",H50)))</formula>
    </cfRule>
  </conditionalFormatting>
  <conditionalFormatting sqref="A50 C50:E50">
    <cfRule type="containsText" dxfId="188" priority="190" operator="containsText" text="3- Moderado">
      <formula>NOT(ISERROR(SEARCH("3- Moderado",A50)))</formula>
    </cfRule>
    <cfRule type="containsText" dxfId="187" priority="191" operator="containsText" text="6- Moderado">
      <formula>NOT(ISERROR(SEARCH("6- Moderado",A50)))</formula>
    </cfRule>
    <cfRule type="containsText" dxfId="186" priority="192" operator="containsText" text="4- Moderado">
      <formula>NOT(ISERROR(SEARCH("4- Moderado",A50)))</formula>
    </cfRule>
    <cfRule type="containsText" dxfId="185" priority="193" operator="containsText" text="3- Bajo">
      <formula>NOT(ISERROR(SEARCH("3- Bajo",A50)))</formula>
    </cfRule>
    <cfRule type="containsText" dxfId="184" priority="194" operator="containsText" text="4- Bajo">
      <formula>NOT(ISERROR(SEARCH("4- Bajo",A50)))</formula>
    </cfRule>
    <cfRule type="containsText" dxfId="183" priority="195" operator="containsText" text="1- Bajo">
      <formula>NOT(ISERROR(SEARCH("1- Bajo",A50)))</formula>
    </cfRule>
  </conditionalFormatting>
  <conditionalFormatting sqref="F50:G50">
    <cfRule type="containsText" dxfId="182" priority="184" operator="containsText" text="3- Moderado">
      <formula>NOT(ISERROR(SEARCH("3- Moderado",F50)))</formula>
    </cfRule>
    <cfRule type="containsText" dxfId="181" priority="185" operator="containsText" text="6- Moderado">
      <formula>NOT(ISERROR(SEARCH("6- Moderado",F50)))</formula>
    </cfRule>
    <cfRule type="containsText" dxfId="180" priority="186" operator="containsText" text="4- Moderado">
      <formula>NOT(ISERROR(SEARCH("4- Moderado",F50)))</formula>
    </cfRule>
    <cfRule type="containsText" dxfId="179" priority="187" operator="containsText" text="3- Bajo">
      <formula>NOT(ISERROR(SEARCH("3- Bajo",F50)))</formula>
    </cfRule>
    <cfRule type="containsText" dxfId="178" priority="188" operator="containsText" text="4- Bajo">
      <formula>NOT(ISERROR(SEARCH("4- Bajo",F50)))</formula>
    </cfRule>
    <cfRule type="containsText" dxfId="177" priority="189" operator="containsText" text="1- Bajo">
      <formula>NOT(ISERROR(SEARCH("1- Bajo",F50)))</formula>
    </cfRule>
  </conditionalFormatting>
  <conditionalFormatting sqref="J50:J54">
    <cfRule type="containsText" dxfId="176" priority="179" operator="containsText" text="Bajo">
      <formula>NOT(ISERROR(SEARCH("Bajo",J50)))</formula>
    </cfRule>
    <cfRule type="containsText" dxfId="175" priority="180" operator="containsText" text="Moderado">
      <formula>NOT(ISERROR(SEARCH("Moderado",J50)))</formula>
    </cfRule>
    <cfRule type="containsText" dxfId="174" priority="181" operator="containsText" text="Alto">
      <formula>NOT(ISERROR(SEARCH("Alto",J50)))</formula>
    </cfRule>
    <cfRule type="containsText" dxfId="173" priority="182" operator="containsText" text="Extremo">
      <formula>NOT(ISERROR(SEARCH("Extremo",J50)))</formula>
    </cfRule>
    <cfRule type="colorScale" priority="183">
      <colorScale>
        <cfvo type="min"/>
        <cfvo type="max"/>
        <color rgb="FFFF7128"/>
        <color rgb="FFFFEF9C"/>
      </colorScale>
    </cfRule>
  </conditionalFormatting>
  <conditionalFormatting sqref="M50:M54">
    <cfRule type="containsText" dxfId="172" priority="154" operator="containsText" text="Moderado">
      <formula>NOT(ISERROR(SEARCH("Moderado",M50)))</formula>
    </cfRule>
    <cfRule type="containsText" dxfId="171" priority="174" operator="containsText" text="Bajo">
      <formula>NOT(ISERROR(SEARCH("Bajo",M50)))</formula>
    </cfRule>
    <cfRule type="containsText" dxfId="170" priority="175" operator="containsText" text="Moderado">
      <formula>NOT(ISERROR(SEARCH("Moderado",M50)))</formula>
    </cfRule>
    <cfRule type="containsText" dxfId="169" priority="176" operator="containsText" text="Alto">
      <formula>NOT(ISERROR(SEARCH("Alto",M50)))</formula>
    </cfRule>
    <cfRule type="containsText" dxfId="168" priority="177" operator="containsText" text="Extremo">
      <formula>NOT(ISERROR(SEARCH("Extremo",M50)))</formula>
    </cfRule>
    <cfRule type="colorScale" priority="178">
      <colorScale>
        <cfvo type="min"/>
        <cfvo type="max"/>
        <color rgb="FFFF7128"/>
        <color rgb="FFFFEF9C"/>
      </colorScale>
    </cfRule>
  </conditionalFormatting>
  <conditionalFormatting sqref="N50">
    <cfRule type="containsText" dxfId="167" priority="168" operator="containsText" text="3- Moderado">
      <formula>NOT(ISERROR(SEARCH("3- Moderado",N50)))</formula>
    </cfRule>
    <cfRule type="containsText" dxfId="166" priority="169" operator="containsText" text="6- Moderado">
      <formula>NOT(ISERROR(SEARCH("6- Moderado",N50)))</formula>
    </cfRule>
    <cfRule type="containsText" dxfId="165" priority="170" operator="containsText" text="4- Moderado">
      <formula>NOT(ISERROR(SEARCH("4- Moderado",N50)))</formula>
    </cfRule>
    <cfRule type="containsText" dxfId="164" priority="171" operator="containsText" text="3- Bajo">
      <formula>NOT(ISERROR(SEARCH("3- Bajo",N50)))</formula>
    </cfRule>
    <cfRule type="containsText" dxfId="163" priority="172" operator="containsText" text="4- Bajo">
      <formula>NOT(ISERROR(SEARCH("4- Bajo",N50)))</formula>
    </cfRule>
    <cfRule type="containsText" dxfId="162" priority="173" operator="containsText" text="1- Bajo">
      <formula>NOT(ISERROR(SEARCH("1- Bajo",N50)))</formula>
    </cfRule>
  </conditionalFormatting>
  <conditionalFormatting sqref="H50:H54">
    <cfRule type="containsText" dxfId="161" priority="155" operator="containsText" text="Muy Alta">
      <formula>NOT(ISERROR(SEARCH("Muy Alta",H50)))</formula>
    </cfRule>
    <cfRule type="containsText" dxfId="160" priority="156" operator="containsText" text="Alta">
      <formula>NOT(ISERROR(SEARCH("Alta",H50)))</formula>
    </cfRule>
    <cfRule type="containsText" dxfId="159" priority="157" operator="containsText" text="Muy Alta">
      <formula>NOT(ISERROR(SEARCH("Muy Alta",H50)))</formula>
    </cfRule>
    <cfRule type="containsText" dxfId="158" priority="162" operator="containsText" text="Muy Baja">
      <formula>NOT(ISERROR(SEARCH("Muy Baja",H50)))</formula>
    </cfRule>
    <cfRule type="containsText" dxfId="157" priority="163" operator="containsText" text="Baja">
      <formula>NOT(ISERROR(SEARCH("Baja",H50)))</formula>
    </cfRule>
    <cfRule type="containsText" dxfId="156" priority="164" operator="containsText" text="Media">
      <formula>NOT(ISERROR(SEARCH("Media",H50)))</formula>
    </cfRule>
    <cfRule type="containsText" dxfId="155" priority="165" operator="containsText" text="Alta">
      <formula>NOT(ISERROR(SEARCH("Alta",H50)))</formula>
    </cfRule>
    <cfRule type="containsText" dxfId="154" priority="167" operator="containsText" text="Muy Alta">
      <formula>NOT(ISERROR(SEARCH("Muy Alta",H50)))</formula>
    </cfRule>
  </conditionalFormatting>
  <conditionalFormatting sqref="I50:I54">
    <cfRule type="containsText" dxfId="153" priority="158" operator="containsText" text="Catastrófico">
      <formula>NOT(ISERROR(SEARCH("Catastrófico",I50)))</formula>
    </cfRule>
    <cfRule type="containsText" dxfId="152" priority="159" operator="containsText" text="Mayor">
      <formula>NOT(ISERROR(SEARCH("Mayor",I50)))</formula>
    </cfRule>
    <cfRule type="containsText" dxfId="151" priority="160" operator="containsText" text="Menor">
      <formula>NOT(ISERROR(SEARCH("Menor",I50)))</formula>
    </cfRule>
    <cfRule type="containsText" dxfId="150" priority="161" operator="containsText" text="Leve">
      <formula>NOT(ISERROR(SEARCH("Leve",I50)))</formula>
    </cfRule>
    <cfRule type="containsText" dxfId="149" priority="166" operator="containsText" text="Moderado">
      <formula>NOT(ISERROR(SEARCH("Moderado",I50)))</formula>
    </cfRule>
  </conditionalFormatting>
  <conditionalFormatting sqref="K50:K54">
    <cfRule type="containsText" dxfId="148" priority="153" operator="containsText" text="Media">
      <formula>NOT(ISERROR(SEARCH("Media",K50)))</formula>
    </cfRule>
  </conditionalFormatting>
  <conditionalFormatting sqref="L50:L54">
    <cfRule type="containsText" dxfId="147" priority="152" operator="containsText" text="Moderado">
      <formula>NOT(ISERROR(SEARCH("Moderado",L50)))</formula>
    </cfRule>
  </conditionalFormatting>
  <conditionalFormatting sqref="J50:J54">
    <cfRule type="containsText" dxfId="146" priority="151" operator="containsText" text="Moderado">
      <formula>NOT(ISERROR(SEARCH("Moderado",J50)))</formula>
    </cfRule>
  </conditionalFormatting>
  <conditionalFormatting sqref="J50:J54">
    <cfRule type="containsText" dxfId="145" priority="149" operator="containsText" text="Bajo">
      <formula>NOT(ISERROR(SEARCH("Bajo",J50)))</formula>
    </cfRule>
    <cfRule type="containsText" dxfId="144" priority="150" operator="containsText" text="Extremo">
      <formula>NOT(ISERROR(SEARCH("Extremo",J50)))</formula>
    </cfRule>
  </conditionalFormatting>
  <conditionalFormatting sqref="K50:K54">
    <cfRule type="containsText" dxfId="143" priority="147" operator="containsText" text="Baja">
      <formula>NOT(ISERROR(SEARCH("Baja",K50)))</formula>
    </cfRule>
    <cfRule type="containsText" dxfId="142" priority="148" operator="containsText" text="Muy Baja">
      <formula>NOT(ISERROR(SEARCH("Muy Baja",K50)))</formula>
    </cfRule>
  </conditionalFormatting>
  <conditionalFormatting sqref="K50:K54">
    <cfRule type="containsText" dxfId="141" priority="145" operator="containsText" text="Muy Alta">
      <formula>NOT(ISERROR(SEARCH("Muy Alta",K50)))</formula>
    </cfRule>
    <cfRule type="containsText" dxfId="140" priority="146" operator="containsText" text="Alta">
      <formula>NOT(ISERROR(SEARCH("Alta",K50)))</formula>
    </cfRule>
  </conditionalFormatting>
  <conditionalFormatting sqref="L50:L54">
    <cfRule type="containsText" dxfId="139" priority="141" operator="containsText" text="Catastrófico">
      <formula>NOT(ISERROR(SEARCH("Catastrófico",L50)))</formula>
    </cfRule>
    <cfRule type="containsText" dxfId="138" priority="142" operator="containsText" text="Mayor">
      <formula>NOT(ISERROR(SEARCH("Mayor",L50)))</formula>
    </cfRule>
    <cfRule type="containsText" dxfId="137" priority="143" operator="containsText" text="Menor">
      <formula>NOT(ISERROR(SEARCH("Menor",L50)))</formula>
    </cfRule>
    <cfRule type="containsText" dxfId="136" priority="144" operator="containsText" text="Leve">
      <formula>NOT(ISERROR(SEARCH("Leve",L50)))</formula>
    </cfRule>
  </conditionalFormatting>
  <conditionalFormatting sqref="K55:L55">
    <cfRule type="containsText" dxfId="135" priority="135" operator="containsText" text="3- Moderado">
      <formula>NOT(ISERROR(SEARCH("3- Moderado",K55)))</formula>
    </cfRule>
    <cfRule type="containsText" dxfId="134" priority="136" operator="containsText" text="6- Moderado">
      <formula>NOT(ISERROR(SEARCH("6- Moderado",K55)))</formula>
    </cfRule>
    <cfRule type="containsText" dxfId="133" priority="137" operator="containsText" text="4- Moderado">
      <formula>NOT(ISERROR(SEARCH("4- Moderado",K55)))</formula>
    </cfRule>
    <cfRule type="containsText" dxfId="132" priority="138" operator="containsText" text="3- Bajo">
      <formula>NOT(ISERROR(SEARCH("3- Bajo",K55)))</formula>
    </cfRule>
    <cfRule type="containsText" dxfId="131" priority="139" operator="containsText" text="4- Bajo">
      <formula>NOT(ISERROR(SEARCH("4- Bajo",K55)))</formula>
    </cfRule>
    <cfRule type="containsText" dxfId="130" priority="140" operator="containsText" text="1- Bajo">
      <formula>NOT(ISERROR(SEARCH("1- Bajo",K55)))</formula>
    </cfRule>
  </conditionalFormatting>
  <conditionalFormatting sqref="H55:I55">
    <cfRule type="containsText" dxfId="129" priority="129" operator="containsText" text="3- Moderado">
      <formula>NOT(ISERROR(SEARCH("3- Moderado",H55)))</formula>
    </cfRule>
    <cfRule type="containsText" dxfId="128" priority="130" operator="containsText" text="6- Moderado">
      <formula>NOT(ISERROR(SEARCH("6- Moderado",H55)))</formula>
    </cfRule>
    <cfRule type="containsText" dxfId="127" priority="131" operator="containsText" text="4- Moderado">
      <formula>NOT(ISERROR(SEARCH("4- Moderado",H55)))</formula>
    </cfRule>
    <cfRule type="containsText" dxfId="126" priority="132" operator="containsText" text="3- Bajo">
      <formula>NOT(ISERROR(SEARCH("3- Bajo",H55)))</formula>
    </cfRule>
    <cfRule type="containsText" dxfId="125" priority="133" operator="containsText" text="4- Bajo">
      <formula>NOT(ISERROR(SEARCH("4- Bajo",H55)))</formula>
    </cfRule>
    <cfRule type="containsText" dxfId="124" priority="134" operator="containsText" text="1- Bajo">
      <formula>NOT(ISERROR(SEARCH("1- Bajo",H55)))</formula>
    </cfRule>
  </conditionalFormatting>
  <conditionalFormatting sqref="A55 C55:E55">
    <cfRule type="containsText" dxfId="123" priority="123" operator="containsText" text="3- Moderado">
      <formula>NOT(ISERROR(SEARCH("3- Moderado",A55)))</formula>
    </cfRule>
    <cfRule type="containsText" dxfId="122" priority="124" operator="containsText" text="6- Moderado">
      <formula>NOT(ISERROR(SEARCH("6- Moderado",A55)))</formula>
    </cfRule>
    <cfRule type="containsText" dxfId="121" priority="125" operator="containsText" text="4- Moderado">
      <formula>NOT(ISERROR(SEARCH("4- Moderado",A55)))</formula>
    </cfRule>
    <cfRule type="containsText" dxfId="120" priority="126" operator="containsText" text="3- Bajo">
      <formula>NOT(ISERROR(SEARCH("3- Bajo",A55)))</formula>
    </cfRule>
    <cfRule type="containsText" dxfId="119" priority="127" operator="containsText" text="4- Bajo">
      <formula>NOT(ISERROR(SEARCH("4- Bajo",A55)))</formula>
    </cfRule>
    <cfRule type="containsText" dxfId="118" priority="128" operator="containsText" text="1- Bajo">
      <formula>NOT(ISERROR(SEARCH("1- Bajo",A55)))</formula>
    </cfRule>
  </conditionalFormatting>
  <conditionalFormatting sqref="F55:G55">
    <cfRule type="containsText" dxfId="117" priority="117" operator="containsText" text="3- Moderado">
      <formula>NOT(ISERROR(SEARCH("3- Moderado",F55)))</formula>
    </cfRule>
    <cfRule type="containsText" dxfId="116" priority="118" operator="containsText" text="6- Moderado">
      <formula>NOT(ISERROR(SEARCH("6- Moderado",F55)))</formula>
    </cfRule>
    <cfRule type="containsText" dxfId="115" priority="119" operator="containsText" text="4- Moderado">
      <formula>NOT(ISERROR(SEARCH("4- Moderado",F55)))</formula>
    </cfRule>
    <cfRule type="containsText" dxfId="114" priority="120" operator="containsText" text="3- Bajo">
      <formula>NOT(ISERROR(SEARCH("3- Bajo",F55)))</formula>
    </cfRule>
    <cfRule type="containsText" dxfId="113" priority="121" operator="containsText" text="4- Bajo">
      <formula>NOT(ISERROR(SEARCH("4- Bajo",F55)))</formula>
    </cfRule>
    <cfRule type="containsText" dxfId="112" priority="122" operator="containsText" text="1- Bajo">
      <formula>NOT(ISERROR(SEARCH("1- Bajo",F55)))</formula>
    </cfRule>
  </conditionalFormatting>
  <conditionalFormatting sqref="J55:J59">
    <cfRule type="containsText" dxfId="111" priority="112" operator="containsText" text="Bajo">
      <formula>NOT(ISERROR(SEARCH("Bajo",J55)))</formula>
    </cfRule>
    <cfRule type="containsText" dxfId="110" priority="113" operator="containsText" text="Moderado">
      <formula>NOT(ISERROR(SEARCH("Moderado",J55)))</formula>
    </cfRule>
    <cfRule type="containsText" dxfId="109" priority="114" operator="containsText" text="Alto">
      <formula>NOT(ISERROR(SEARCH("Alto",J55)))</formula>
    </cfRule>
    <cfRule type="containsText" dxfId="108" priority="115" operator="containsText" text="Extremo">
      <formula>NOT(ISERROR(SEARCH("Extremo",J55)))</formula>
    </cfRule>
    <cfRule type="colorScale" priority="116">
      <colorScale>
        <cfvo type="min"/>
        <cfvo type="max"/>
        <color rgb="FFFF7128"/>
        <color rgb="FFFFEF9C"/>
      </colorScale>
    </cfRule>
  </conditionalFormatting>
  <conditionalFormatting sqref="M55:M59">
    <cfRule type="containsText" dxfId="107" priority="87" operator="containsText" text="Moderado">
      <formula>NOT(ISERROR(SEARCH("Moderado",M55)))</formula>
    </cfRule>
    <cfRule type="containsText" dxfId="106" priority="107" operator="containsText" text="Bajo">
      <formula>NOT(ISERROR(SEARCH("Bajo",M55)))</formula>
    </cfRule>
    <cfRule type="containsText" dxfId="105" priority="108" operator="containsText" text="Moderado">
      <formula>NOT(ISERROR(SEARCH("Moderado",M55)))</formula>
    </cfRule>
    <cfRule type="containsText" dxfId="104" priority="109" operator="containsText" text="Alto">
      <formula>NOT(ISERROR(SEARCH("Alto",M55)))</formula>
    </cfRule>
    <cfRule type="containsText" dxfId="103" priority="110" operator="containsText" text="Extremo">
      <formula>NOT(ISERROR(SEARCH("Extremo",M55)))</formula>
    </cfRule>
    <cfRule type="colorScale" priority="111">
      <colorScale>
        <cfvo type="min"/>
        <cfvo type="max"/>
        <color rgb="FFFF7128"/>
        <color rgb="FFFFEF9C"/>
      </colorScale>
    </cfRule>
  </conditionalFormatting>
  <conditionalFormatting sqref="N55">
    <cfRule type="containsText" dxfId="102" priority="101" operator="containsText" text="3- Moderado">
      <formula>NOT(ISERROR(SEARCH("3- Moderado",N55)))</formula>
    </cfRule>
    <cfRule type="containsText" dxfId="101" priority="102" operator="containsText" text="6- Moderado">
      <formula>NOT(ISERROR(SEARCH("6- Moderado",N55)))</formula>
    </cfRule>
    <cfRule type="containsText" dxfId="100" priority="103" operator="containsText" text="4- Moderado">
      <formula>NOT(ISERROR(SEARCH("4- Moderado",N55)))</formula>
    </cfRule>
    <cfRule type="containsText" dxfId="99" priority="104" operator="containsText" text="3- Bajo">
      <formula>NOT(ISERROR(SEARCH("3- Bajo",N55)))</formula>
    </cfRule>
    <cfRule type="containsText" dxfId="98" priority="105" operator="containsText" text="4- Bajo">
      <formula>NOT(ISERROR(SEARCH("4- Bajo",N55)))</formula>
    </cfRule>
    <cfRule type="containsText" dxfId="97" priority="106" operator="containsText" text="1- Bajo">
      <formula>NOT(ISERROR(SEARCH("1- Bajo",N55)))</formula>
    </cfRule>
  </conditionalFormatting>
  <conditionalFormatting sqref="H55:H59">
    <cfRule type="containsText" dxfId="96" priority="88" operator="containsText" text="Muy Alta">
      <formula>NOT(ISERROR(SEARCH("Muy Alta",H55)))</formula>
    </cfRule>
    <cfRule type="containsText" dxfId="95" priority="89" operator="containsText" text="Alta">
      <formula>NOT(ISERROR(SEARCH("Alta",H55)))</formula>
    </cfRule>
    <cfRule type="containsText" dxfId="94" priority="90" operator="containsText" text="Muy Alta">
      <formula>NOT(ISERROR(SEARCH("Muy Alta",H55)))</formula>
    </cfRule>
    <cfRule type="containsText" dxfId="93" priority="95" operator="containsText" text="Muy Baja">
      <formula>NOT(ISERROR(SEARCH("Muy Baja",H55)))</formula>
    </cfRule>
    <cfRule type="containsText" dxfId="92" priority="96" operator="containsText" text="Baja">
      <formula>NOT(ISERROR(SEARCH("Baja",H55)))</formula>
    </cfRule>
    <cfRule type="containsText" dxfId="91" priority="97" operator="containsText" text="Media">
      <formula>NOT(ISERROR(SEARCH("Media",H55)))</formula>
    </cfRule>
    <cfRule type="containsText" dxfId="90" priority="98" operator="containsText" text="Alta">
      <formula>NOT(ISERROR(SEARCH("Alta",H55)))</formula>
    </cfRule>
    <cfRule type="containsText" dxfId="89" priority="100" operator="containsText" text="Muy Alta">
      <formula>NOT(ISERROR(SEARCH("Muy Alta",H55)))</formula>
    </cfRule>
  </conditionalFormatting>
  <conditionalFormatting sqref="I55:I59">
    <cfRule type="containsText" dxfId="88" priority="91" operator="containsText" text="Catastrófico">
      <formula>NOT(ISERROR(SEARCH("Catastrófico",I55)))</formula>
    </cfRule>
    <cfRule type="containsText" dxfId="87" priority="92" operator="containsText" text="Mayor">
      <formula>NOT(ISERROR(SEARCH("Mayor",I55)))</formula>
    </cfRule>
    <cfRule type="containsText" dxfId="86" priority="93" operator="containsText" text="Menor">
      <formula>NOT(ISERROR(SEARCH("Menor",I55)))</formula>
    </cfRule>
    <cfRule type="containsText" dxfId="85" priority="94" operator="containsText" text="Leve">
      <formula>NOT(ISERROR(SEARCH("Leve",I55)))</formula>
    </cfRule>
    <cfRule type="containsText" dxfId="84" priority="99" operator="containsText" text="Moderado">
      <formula>NOT(ISERROR(SEARCH("Moderado",I55)))</formula>
    </cfRule>
  </conditionalFormatting>
  <conditionalFormatting sqref="K55:K59">
    <cfRule type="containsText" dxfId="83" priority="86" operator="containsText" text="Media">
      <formula>NOT(ISERROR(SEARCH("Media",K55)))</formula>
    </cfRule>
  </conditionalFormatting>
  <conditionalFormatting sqref="L55:L59">
    <cfRule type="containsText" dxfId="82" priority="85" operator="containsText" text="Moderado">
      <formula>NOT(ISERROR(SEARCH("Moderado",L55)))</formula>
    </cfRule>
  </conditionalFormatting>
  <conditionalFormatting sqref="J55:J59">
    <cfRule type="containsText" dxfId="81" priority="84" operator="containsText" text="Moderado">
      <formula>NOT(ISERROR(SEARCH("Moderado",J55)))</formula>
    </cfRule>
  </conditionalFormatting>
  <conditionalFormatting sqref="J55:J59">
    <cfRule type="containsText" dxfId="80" priority="82" operator="containsText" text="Bajo">
      <formula>NOT(ISERROR(SEARCH("Bajo",J55)))</formula>
    </cfRule>
    <cfRule type="containsText" dxfId="79" priority="83" operator="containsText" text="Extremo">
      <formula>NOT(ISERROR(SEARCH("Extremo",J55)))</formula>
    </cfRule>
  </conditionalFormatting>
  <conditionalFormatting sqref="K55:K59">
    <cfRule type="containsText" dxfId="78" priority="80" operator="containsText" text="Baja">
      <formula>NOT(ISERROR(SEARCH("Baja",K55)))</formula>
    </cfRule>
    <cfRule type="containsText" dxfId="77" priority="81" operator="containsText" text="Muy Baja">
      <formula>NOT(ISERROR(SEARCH("Muy Baja",K55)))</formula>
    </cfRule>
  </conditionalFormatting>
  <conditionalFormatting sqref="K55:K59">
    <cfRule type="containsText" dxfId="76" priority="78" operator="containsText" text="Muy Alta">
      <formula>NOT(ISERROR(SEARCH("Muy Alta",K55)))</formula>
    </cfRule>
    <cfRule type="containsText" dxfId="75" priority="79" operator="containsText" text="Alta">
      <formula>NOT(ISERROR(SEARCH("Alta",K55)))</formula>
    </cfRule>
  </conditionalFormatting>
  <conditionalFormatting sqref="L55:L59">
    <cfRule type="containsText" dxfId="74" priority="74" operator="containsText" text="Catastrófico">
      <formula>NOT(ISERROR(SEARCH("Catastrófico",L55)))</formula>
    </cfRule>
    <cfRule type="containsText" dxfId="73" priority="75" operator="containsText" text="Mayor">
      <formula>NOT(ISERROR(SEARCH("Mayor",L55)))</formula>
    </cfRule>
    <cfRule type="containsText" dxfId="72" priority="76" operator="containsText" text="Menor">
      <formula>NOT(ISERROR(SEARCH("Menor",L55)))</formula>
    </cfRule>
    <cfRule type="containsText" dxfId="71" priority="77" operator="containsText" text="Leve">
      <formula>NOT(ISERROR(SEARCH("Leve",L55)))</formula>
    </cfRule>
  </conditionalFormatting>
  <conditionalFormatting sqref="K25:L25">
    <cfRule type="containsText" dxfId="70" priority="68" operator="containsText" text="3- Moderado">
      <formula>NOT(ISERROR(SEARCH("3- Moderado",K25)))</formula>
    </cfRule>
    <cfRule type="containsText" dxfId="69" priority="69" operator="containsText" text="6- Moderado">
      <formula>NOT(ISERROR(SEARCH("6- Moderado",K25)))</formula>
    </cfRule>
    <cfRule type="containsText" dxfId="68" priority="70" operator="containsText" text="4- Moderado">
      <formula>NOT(ISERROR(SEARCH("4- Moderado",K25)))</formula>
    </cfRule>
    <cfRule type="containsText" dxfId="67" priority="71" operator="containsText" text="3- Bajo">
      <formula>NOT(ISERROR(SEARCH("3- Bajo",K25)))</formula>
    </cfRule>
    <cfRule type="containsText" dxfId="66" priority="72" operator="containsText" text="4- Bajo">
      <formula>NOT(ISERROR(SEARCH("4- Bajo",K25)))</formula>
    </cfRule>
    <cfRule type="containsText" dxfId="65" priority="73" operator="containsText" text="1- Bajo">
      <formula>NOT(ISERROR(SEARCH("1- Bajo",K25)))</formula>
    </cfRule>
  </conditionalFormatting>
  <conditionalFormatting sqref="H25:I25">
    <cfRule type="containsText" dxfId="64" priority="62" operator="containsText" text="3- Moderado">
      <formula>NOT(ISERROR(SEARCH("3- Moderado",H25)))</formula>
    </cfRule>
    <cfRule type="containsText" dxfId="63" priority="63" operator="containsText" text="6- Moderado">
      <formula>NOT(ISERROR(SEARCH("6- Moderado",H25)))</formula>
    </cfRule>
    <cfRule type="containsText" dxfId="62" priority="64" operator="containsText" text="4- Moderado">
      <formula>NOT(ISERROR(SEARCH("4- Moderado",H25)))</formula>
    </cfRule>
    <cfRule type="containsText" dxfId="61" priority="65" operator="containsText" text="3- Bajo">
      <formula>NOT(ISERROR(SEARCH("3- Bajo",H25)))</formula>
    </cfRule>
    <cfRule type="containsText" dxfId="60" priority="66" operator="containsText" text="4- Bajo">
      <formula>NOT(ISERROR(SEARCH("4- Bajo",H25)))</formula>
    </cfRule>
    <cfRule type="containsText" dxfId="59" priority="67" operator="containsText" text="1- Bajo">
      <formula>NOT(ISERROR(SEARCH("1- Bajo",H25)))</formula>
    </cfRule>
  </conditionalFormatting>
  <conditionalFormatting sqref="A25 C25:E25">
    <cfRule type="containsText" dxfId="58" priority="56" operator="containsText" text="3- Moderado">
      <formula>NOT(ISERROR(SEARCH("3- Moderado",A25)))</formula>
    </cfRule>
    <cfRule type="containsText" dxfId="57" priority="57" operator="containsText" text="6- Moderado">
      <formula>NOT(ISERROR(SEARCH("6- Moderado",A25)))</formula>
    </cfRule>
    <cfRule type="containsText" dxfId="56" priority="58" operator="containsText" text="4- Moderado">
      <formula>NOT(ISERROR(SEARCH("4- Moderado",A25)))</formula>
    </cfRule>
    <cfRule type="containsText" dxfId="55" priority="59" operator="containsText" text="3- Bajo">
      <formula>NOT(ISERROR(SEARCH("3- Bajo",A25)))</formula>
    </cfRule>
    <cfRule type="containsText" dxfId="54" priority="60" operator="containsText" text="4- Bajo">
      <formula>NOT(ISERROR(SEARCH("4- Bajo",A25)))</formula>
    </cfRule>
    <cfRule type="containsText" dxfId="53" priority="61" operator="containsText" text="1- Bajo">
      <formula>NOT(ISERROR(SEARCH("1- Bajo",A25)))</formula>
    </cfRule>
  </conditionalFormatting>
  <conditionalFormatting sqref="F25:G25">
    <cfRule type="containsText" dxfId="52" priority="50" operator="containsText" text="3- Moderado">
      <formula>NOT(ISERROR(SEARCH("3- Moderado",F25)))</formula>
    </cfRule>
    <cfRule type="containsText" dxfId="51" priority="51" operator="containsText" text="6- Moderado">
      <formula>NOT(ISERROR(SEARCH("6- Moderado",F25)))</formula>
    </cfRule>
    <cfRule type="containsText" dxfId="50" priority="52" operator="containsText" text="4- Moderado">
      <formula>NOT(ISERROR(SEARCH("4- Moderado",F25)))</formula>
    </cfRule>
    <cfRule type="containsText" dxfId="49" priority="53" operator="containsText" text="3- Bajo">
      <formula>NOT(ISERROR(SEARCH("3- Bajo",F25)))</formula>
    </cfRule>
    <cfRule type="containsText" dxfId="48" priority="54" operator="containsText" text="4- Bajo">
      <formula>NOT(ISERROR(SEARCH("4- Bajo",F25)))</formula>
    </cfRule>
    <cfRule type="containsText" dxfId="47" priority="55" operator="containsText" text="1- Bajo">
      <formula>NOT(ISERROR(SEARCH("1- Bajo",F25)))</formula>
    </cfRule>
  </conditionalFormatting>
  <conditionalFormatting sqref="J25:J29">
    <cfRule type="containsText" dxfId="46" priority="45" operator="containsText" text="Bajo">
      <formula>NOT(ISERROR(SEARCH("Bajo",J25)))</formula>
    </cfRule>
    <cfRule type="containsText" dxfId="45" priority="46" operator="containsText" text="Moderado">
      <formula>NOT(ISERROR(SEARCH("Moderado",J25)))</formula>
    </cfRule>
    <cfRule type="containsText" dxfId="44" priority="47" operator="containsText" text="Alto">
      <formula>NOT(ISERROR(SEARCH("Alto",J25)))</formula>
    </cfRule>
    <cfRule type="containsText" dxfId="43" priority="48" operator="containsText" text="Extremo">
      <formula>NOT(ISERROR(SEARCH("Extremo",J25)))</formula>
    </cfRule>
    <cfRule type="colorScale" priority="49">
      <colorScale>
        <cfvo type="min"/>
        <cfvo type="max"/>
        <color rgb="FFFF7128"/>
        <color rgb="FFFFEF9C"/>
      </colorScale>
    </cfRule>
  </conditionalFormatting>
  <conditionalFormatting sqref="M25:M29">
    <cfRule type="containsText" dxfId="42" priority="20" operator="containsText" text="Moderado">
      <formula>NOT(ISERROR(SEARCH("Moderado",M25)))</formula>
    </cfRule>
    <cfRule type="containsText" dxfId="41" priority="40" operator="containsText" text="Bajo">
      <formula>NOT(ISERROR(SEARCH("Bajo",M25)))</formula>
    </cfRule>
    <cfRule type="containsText" dxfId="40" priority="41" operator="containsText" text="Moderado">
      <formula>NOT(ISERROR(SEARCH("Moderado",M25)))</formula>
    </cfRule>
    <cfRule type="containsText" dxfId="39" priority="42" operator="containsText" text="Alto">
      <formula>NOT(ISERROR(SEARCH("Alto",M25)))</formula>
    </cfRule>
    <cfRule type="containsText" dxfId="38" priority="43" operator="containsText" text="Extremo">
      <formula>NOT(ISERROR(SEARCH("Extremo",M25)))</formula>
    </cfRule>
    <cfRule type="colorScale" priority="44">
      <colorScale>
        <cfvo type="min"/>
        <cfvo type="max"/>
        <color rgb="FFFF7128"/>
        <color rgb="FFFFEF9C"/>
      </colorScale>
    </cfRule>
  </conditionalFormatting>
  <conditionalFormatting sqref="N25">
    <cfRule type="containsText" dxfId="37" priority="34" operator="containsText" text="3- Moderado">
      <formula>NOT(ISERROR(SEARCH("3- Moderado",N25)))</formula>
    </cfRule>
    <cfRule type="containsText" dxfId="36" priority="35" operator="containsText" text="6- Moderado">
      <formula>NOT(ISERROR(SEARCH("6- Moderado",N25)))</formula>
    </cfRule>
    <cfRule type="containsText" dxfId="35" priority="36" operator="containsText" text="4- Moderado">
      <formula>NOT(ISERROR(SEARCH("4- Moderado",N25)))</formula>
    </cfRule>
    <cfRule type="containsText" dxfId="34" priority="37" operator="containsText" text="3- Bajo">
      <formula>NOT(ISERROR(SEARCH("3- Bajo",N25)))</formula>
    </cfRule>
    <cfRule type="containsText" dxfId="33" priority="38" operator="containsText" text="4- Bajo">
      <formula>NOT(ISERROR(SEARCH("4- Bajo",N25)))</formula>
    </cfRule>
    <cfRule type="containsText" dxfId="32" priority="39" operator="containsText" text="1- Bajo">
      <formula>NOT(ISERROR(SEARCH("1- Bajo",N25)))</formula>
    </cfRule>
  </conditionalFormatting>
  <conditionalFormatting sqref="H25:H29">
    <cfRule type="containsText" dxfId="31" priority="21" operator="containsText" text="Muy Alta">
      <formula>NOT(ISERROR(SEARCH("Muy Alta",H25)))</formula>
    </cfRule>
    <cfRule type="containsText" dxfId="30" priority="22" operator="containsText" text="Alta">
      <formula>NOT(ISERROR(SEARCH("Alta",H25)))</formula>
    </cfRule>
    <cfRule type="containsText" dxfId="29" priority="23" operator="containsText" text="Muy Alta">
      <formula>NOT(ISERROR(SEARCH("Muy Alta",H25)))</formula>
    </cfRule>
    <cfRule type="containsText" dxfId="28" priority="28" operator="containsText" text="Muy Baja">
      <formula>NOT(ISERROR(SEARCH("Muy Baja",H25)))</formula>
    </cfRule>
    <cfRule type="containsText" dxfId="27" priority="29" operator="containsText" text="Baja">
      <formula>NOT(ISERROR(SEARCH("Baja",H25)))</formula>
    </cfRule>
    <cfRule type="containsText" dxfId="26" priority="30" operator="containsText" text="Media">
      <formula>NOT(ISERROR(SEARCH("Media",H25)))</formula>
    </cfRule>
    <cfRule type="containsText" dxfId="25" priority="31" operator="containsText" text="Alta">
      <formula>NOT(ISERROR(SEARCH("Alta",H25)))</formula>
    </cfRule>
    <cfRule type="containsText" dxfId="24" priority="33" operator="containsText" text="Muy Alta">
      <formula>NOT(ISERROR(SEARCH("Muy Alta",H25)))</formula>
    </cfRule>
  </conditionalFormatting>
  <conditionalFormatting sqref="I25:I29">
    <cfRule type="containsText" dxfId="23" priority="24" operator="containsText" text="Catastrófico">
      <formula>NOT(ISERROR(SEARCH("Catastrófico",I25)))</formula>
    </cfRule>
    <cfRule type="containsText" dxfId="22" priority="25" operator="containsText" text="Mayor">
      <formula>NOT(ISERROR(SEARCH("Mayor",I25)))</formula>
    </cfRule>
    <cfRule type="containsText" dxfId="21" priority="26" operator="containsText" text="Menor">
      <formula>NOT(ISERROR(SEARCH("Menor",I25)))</formula>
    </cfRule>
    <cfRule type="containsText" dxfId="20" priority="27" operator="containsText" text="Leve">
      <formula>NOT(ISERROR(SEARCH("Leve",I25)))</formula>
    </cfRule>
    <cfRule type="containsText" dxfId="19" priority="32" operator="containsText" text="Moderado">
      <formula>NOT(ISERROR(SEARCH("Moderado",I25)))</formula>
    </cfRule>
  </conditionalFormatting>
  <conditionalFormatting sqref="K25:K29">
    <cfRule type="containsText" dxfId="18" priority="19" operator="containsText" text="Media">
      <formula>NOT(ISERROR(SEARCH("Media",K25)))</formula>
    </cfRule>
  </conditionalFormatting>
  <conditionalFormatting sqref="L25:L29">
    <cfRule type="containsText" dxfId="17" priority="18" operator="containsText" text="Moderado">
      <formula>NOT(ISERROR(SEARCH("Moderado",L25)))</formula>
    </cfRule>
  </conditionalFormatting>
  <conditionalFormatting sqref="J25:J29">
    <cfRule type="containsText" dxfId="16" priority="17" operator="containsText" text="Moderado">
      <formula>NOT(ISERROR(SEARCH("Moderado",J25)))</formula>
    </cfRule>
  </conditionalFormatting>
  <conditionalFormatting sqref="J25:J29">
    <cfRule type="containsText" dxfId="15" priority="15" operator="containsText" text="Bajo">
      <formula>NOT(ISERROR(SEARCH("Bajo",J25)))</formula>
    </cfRule>
    <cfRule type="containsText" dxfId="14" priority="16" operator="containsText" text="Extremo">
      <formula>NOT(ISERROR(SEARCH("Extremo",J25)))</formula>
    </cfRule>
  </conditionalFormatting>
  <conditionalFormatting sqref="K25:K29">
    <cfRule type="containsText" dxfId="13" priority="13" operator="containsText" text="Baja">
      <formula>NOT(ISERROR(SEARCH("Baja",K25)))</formula>
    </cfRule>
    <cfRule type="containsText" dxfId="12" priority="14" operator="containsText" text="Muy Baja">
      <formula>NOT(ISERROR(SEARCH("Muy Baja",K25)))</formula>
    </cfRule>
  </conditionalFormatting>
  <conditionalFormatting sqref="K25:K29">
    <cfRule type="containsText" dxfId="11" priority="11" operator="containsText" text="Muy Alta">
      <formula>NOT(ISERROR(SEARCH("Muy Alta",K25)))</formula>
    </cfRule>
    <cfRule type="containsText" dxfId="10" priority="12" operator="containsText" text="Alta">
      <formula>NOT(ISERROR(SEARCH("Alta",K25)))</formula>
    </cfRule>
  </conditionalFormatting>
  <conditionalFormatting sqref="L25:L29">
    <cfRule type="containsText" dxfId="9" priority="7" operator="containsText" text="Catastrófico">
      <formula>NOT(ISERROR(SEARCH("Catastrófico",L25)))</formula>
    </cfRule>
    <cfRule type="containsText" dxfId="8" priority="8" operator="containsText" text="Mayor">
      <formula>NOT(ISERROR(SEARCH("Mayor",L25)))</formula>
    </cfRule>
    <cfRule type="containsText" dxfId="7" priority="9" operator="containsText" text="Menor">
      <formula>NOT(ISERROR(SEARCH("Menor",L25)))</formula>
    </cfRule>
    <cfRule type="containsText" dxfId="6" priority="10" operator="containsText" text="Leve">
      <formula>NOT(ISERROR(SEARCH("Leve",L25)))</formula>
    </cfRule>
  </conditionalFormatting>
  <conditionalFormatting sqref="B10 B15 B20 B25 B30 B35 B40 B45 B50 B55">
    <cfRule type="containsText" dxfId="5" priority="1" operator="containsText" text="3- Moderado">
      <formula>NOT(ISERROR(SEARCH("3- Moderado",B10)))</formula>
    </cfRule>
    <cfRule type="containsText" dxfId="4" priority="2" operator="containsText" text="6- Moderado">
      <formula>NOT(ISERROR(SEARCH("6- Moderado",B10)))</formula>
    </cfRule>
    <cfRule type="containsText" dxfId="3" priority="3" operator="containsText" text="4- Moderado">
      <formula>NOT(ISERROR(SEARCH("4- Moderado",B10)))</formula>
    </cfRule>
    <cfRule type="containsText" dxfId="2" priority="4" operator="containsText" text="3- Bajo">
      <formula>NOT(ISERROR(SEARCH("3- Bajo",B10)))</formula>
    </cfRule>
    <cfRule type="containsText" dxfId="1" priority="5" operator="containsText" text="4- Bajo">
      <formula>NOT(ISERROR(SEARCH("4- Bajo",B10)))</formula>
    </cfRule>
    <cfRule type="containsText" dxfId="0" priority="6" operator="containsText" text="1- Bajo">
      <formula>NOT(ISERROR(SEARCH("1- Bajo",B10)))</formula>
    </cfRule>
  </conditionalFormatting>
  <dataValidations count="7">
    <dataValidation allowBlank="1" showInputMessage="1" showErrorMessage="1" prompt="seleccionar si el responsable de ejecutar las acciones es el nivel central" sqref="Q8:R8" xr:uid="{328EFD3B-55F5-4645-A86A-DDF1A327AE9D}"/>
    <dataValidation allowBlank="1" showInputMessage="1" showErrorMessage="1" prompt="Seleccionar si el responsable es el responsable de las acciones es el nivel central" sqref="P7:P8" xr:uid="{83A5C8C3-547F-4907-851C-583448B2EF75}"/>
    <dataValidation allowBlank="1" showInputMessage="1" showErrorMessage="1" prompt="Describir las actividades que se van a desarrollar para el proyecto" sqref="O7" xr:uid="{E0B794BE-45CC-4806-9494-5D10B0FDF4D3}"/>
    <dataValidation allowBlank="1" showInputMessage="1" showErrorMessage="1" prompt="El grado de afectación puede ser " sqref="I8" xr:uid="{10FE5809-D9ED-4593-9FC9-C3B5AA8E03A9}"/>
    <dataValidation allowBlank="1" showInputMessage="1" showErrorMessage="1" prompt="Que tan factible es que materialize el riesgo?" sqref="H8" xr:uid="{AC94E935-D4DE-4714-820A-3B5337AFCD12}"/>
    <dataValidation allowBlank="1" showInputMessage="1" showErrorMessage="1" prompt="Registrar qué factor  que ocasina el riesgo: un facot identtficado el contexto._x000a_O  personas, recursos, estilo de direccion , factores externos, , codiciones ambientales" sqref="F8:G8" xr:uid="{073DE05C-C454-42A1-A9B8-684D1BD77DE9}"/>
    <dataValidation allowBlank="1" showInputMessage="1" showErrorMessage="1" prompt="Seleccionar el tipo de riesgo teniendo en cuenta que  factor organizaconal afecta. Ver explicacion en hoja " sqref="E8" xr:uid="{AF2F6FA8-4C41-4D51-944D-FC6092C83574}"/>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1EA00-4847-48B6-9119-4CD414E3ECFB}">
  <sheetPr>
    <tabColor theme="8" tint="-0.249977111117893"/>
  </sheetPr>
  <dimension ref="A1:J81"/>
  <sheetViews>
    <sheetView topLeftCell="A7" zoomScale="80" zoomScaleNormal="80" workbookViewId="0">
      <selection activeCell="H6" sqref="H6"/>
    </sheetView>
  </sheetViews>
  <sheetFormatPr defaultColWidth="10.5703125" defaultRowHeight="13.9"/>
  <cols>
    <col min="1" max="1" width="44.42578125" style="122" customWidth="1"/>
    <col min="2" max="2" width="15.5703125" style="123" customWidth="1"/>
    <col min="3" max="3" width="39.42578125" style="87" customWidth="1"/>
    <col min="4" max="4" width="24.140625" style="123" customWidth="1"/>
    <col min="5" max="5" width="46.5703125" style="87" customWidth="1"/>
    <col min="6" max="16384" width="10.5703125" style="87"/>
  </cols>
  <sheetData>
    <row r="1" spans="1:10" ht="12.75" customHeight="1">
      <c r="A1" s="106"/>
      <c r="B1" s="283" t="s">
        <v>13</v>
      </c>
      <c r="C1" s="283"/>
      <c r="D1" s="283"/>
      <c r="E1" s="107"/>
      <c r="F1" s="106"/>
      <c r="G1" s="106"/>
      <c r="H1" s="106"/>
      <c r="J1" s="108"/>
    </row>
    <row r="2" spans="1:10" ht="12.75" customHeight="1">
      <c r="A2" s="106"/>
      <c r="B2" s="283" t="s">
        <v>14</v>
      </c>
      <c r="C2" s="283"/>
      <c r="D2" s="283"/>
      <c r="E2" s="107"/>
      <c r="F2" s="106"/>
      <c r="G2" s="106"/>
      <c r="H2" s="106"/>
      <c r="J2" s="108"/>
    </row>
    <row r="3" spans="1:10" ht="12.75" customHeight="1">
      <c r="A3" s="106"/>
      <c r="B3" s="109"/>
      <c r="C3" s="109"/>
      <c r="D3" s="109"/>
      <c r="E3" s="107"/>
      <c r="F3" s="106"/>
      <c r="G3" s="106"/>
      <c r="H3" s="106"/>
      <c r="J3" s="108"/>
    </row>
    <row r="4" spans="1:10" ht="12.75" customHeight="1">
      <c r="A4" s="106"/>
      <c r="B4" s="109"/>
      <c r="C4" s="109"/>
      <c r="D4" s="109"/>
      <c r="E4" s="107"/>
      <c r="F4" s="106"/>
      <c r="G4" s="106"/>
      <c r="H4" s="106"/>
      <c r="J4" s="108"/>
    </row>
    <row r="5" spans="1:10" ht="109.15" customHeight="1">
      <c r="A5" s="110" t="s">
        <v>15</v>
      </c>
      <c r="B5" s="284" t="s">
        <v>16</v>
      </c>
      <c r="C5" s="284"/>
      <c r="D5" s="110" t="s">
        <v>17</v>
      </c>
      <c r="E5" s="111" t="s">
        <v>18</v>
      </c>
      <c r="G5" s="108"/>
      <c r="J5" s="112"/>
    </row>
    <row r="6" spans="1:10" ht="16.7" customHeight="1">
      <c r="A6" s="93"/>
      <c r="B6" s="94"/>
      <c r="C6" s="94"/>
      <c r="D6" s="93"/>
      <c r="E6" s="92"/>
      <c r="J6" s="108"/>
    </row>
    <row r="7" spans="1:10" ht="54.75" customHeight="1">
      <c r="A7" s="113" t="s">
        <v>19</v>
      </c>
      <c r="B7" s="285" t="s">
        <v>20</v>
      </c>
      <c r="C7" s="285"/>
      <c r="D7" s="285"/>
      <c r="E7" s="285"/>
    </row>
    <row r="8" spans="1:10" ht="13.35" customHeight="1">
      <c r="A8" s="114"/>
      <c r="B8" s="114"/>
      <c r="D8" s="115"/>
      <c r="E8" s="115"/>
    </row>
    <row r="9" spans="1:10" ht="28.5" customHeight="1">
      <c r="A9" s="116" t="s">
        <v>21</v>
      </c>
      <c r="B9" s="286" t="s">
        <v>22</v>
      </c>
      <c r="C9" s="286"/>
      <c r="D9" s="286"/>
      <c r="E9" s="286"/>
    </row>
    <row r="10" spans="1:10" ht="21" customHeight="1">
      <c r="A10" s="114"/>
      <c r="B10" s="114"/>
      <c r="D10" s="115"/>
      <c r="E10" s="115"/>
    </row>
    <row r="11" spans="1:10" s="117" customFormat="1" ht="13.15">
      <c r="A11" s="282" t="s">
        <v>23</v>
      </c>
      <c r="B11" s="282"/>
      <c r="C11" s="282"/>
      <c r="D11" s="282"/>
      <c r="E11" s="282"/>
    </row>
    <row r="12" spans="1:10" s="117" customFormat="1" ht="12.75" customHeight="1">
      <c r="A12" s="118" t="s">
        <v>24</v>
      </c>
      <c r="B12" s="118" t="s">
        <v>25</v>
      </c>
      <c r="C12" s="119" t="s">
        <v>26</v>
      </c>
      <c r="D12" s="119" t="s">
        <v>27</v>
      </c>
      <c r="E12" s="119" t="s">
        <v>28</v>
      </c>
    </row>
    <row r="13" spans="1:10" s="117" customFormat="1" ht="12.75" customHeight="1">
      <c r="A13" s="118"/>
      <c r="B13" s="118"/>
      <c r="C13" s="119"/>
      <c r="D13" s="119"/>
      <c r="E13" s="119"/>
    </row>
    <row r="14" spans="1:10" s="117" customFormat="1" ht="130.5" customHeight="1">
      <c r="A14" s="280" t="s">
        <v>29</v>
      </c>
      <c r="B14" s="207">
        <v>1</v>
      </c>
      <c r="C14" s="208" t="s">
        <v>30</v>
      </c>
      <c r="D14" s="209">
        <v>1</v>
      </c>
      <c r="E14" s="208" t="s">
        <v>31</v>
      </c>
      <c r="F14" s="124"/>
    </row>
    <row r="15" spans="1:10" s="117" customFormat="1" ht="67.5" customHeight="1">
      <c r="A15" s="281"/>
      <c r="B15" s="207">
        <v>2</v>
      </c>
      <c r="C15" s="208" t="s">
        <v>32</v>
      </c>
      <c r="D15" s="209">
        <v>2</v>
      </c>
      <c r="E15" s="208" t="s">
        <v>33</v>
      </c>
      <c r="F15" s="124"/>
    </row>
    <row r="16" spans="1:10" s="117" customFormat="1" ht="72" customHeight="1">
      <c r="A16" s="281"/>
      <c r="B16" s="207">
        <v>3</v>
      </c>
      <c r="C16" s="208" t="s">
        <v>34</v>
      </c>
      <c r="D16" s="210"/>
      <c r="E16" s="211"/>
      <c r="F16" s="124"/>
    </row>
    <row r="17" spans="1:6" s="117" customFormat="1" ht="126" customHeight="1">
      <c r="A17" s="269" t="s">
        <v>35</v>
      </c>
      <c r="B17" s="207">
        <v>4</v>
      </c>
      <c r="C17" s="208" t="s">
        <v>36</v>
      </c>
      <c r="D17" s="209">
        <v>3</v>
      </c>
      <c r="E17" s="208" t="s">
        <v>37</v>
      </c>
      <c r="F17" s="87"/>
    </row>
    <row r="18" spans="1:6" s="117" customFormat="1" ht="97.5" customHeight="1">
      <c r="A18" s="270"/>
      <c r="B18" s="207">
        <v>5</v>
      </c>
      <c r="C18" s="212" t="s">
        <v>38</v>
      </c>
      <c r="D18" s="213">
        <v>4</v>
      </c>
      <c r="E18" s="208" t="s">
        <v>39</v>
      </c>
      <c r="F18" s="87"/>
    </row>
    <row r="19" spans="1:6" s="117" customFormat="1" ht="93" customHeight="1">
      <c r="A19" s="280" t="s">
        <v>40</v>
      </c>
      <c r="B19" s="207">
        <v>6</v>
      </c>
      <c r="C19" s="211" t="s">
        <v>41</v>
      </c>
      <c r="D19" s="209">
        <v>5</v>
      </c>
      <c r="E19" s="214" t="s">
        <v>42</v>
      </c>
      <c r="F19" s="124"/>
    </row>
    <row r="20" spans="1:6" s="117" customFormat="1" ht="62.25" customHeight="1">
      <c r="A20" s="281"/>
      <c r="B20" s="207">
        <v>7</v>
      </c>
      <c r="C20" s="214" t="s">
        <v>43</v>
      </c>
      <c r="D20" s="209">
        <v>6</v>
      </c>
      <c r="E20" s="214" t="s">
        <v>44</v>
      </c>
      <c r="F20" s="124"/>
    </row>
    <row r="21" spans="1:6" s="117" customFormat="1" ht="81.75" customHeight="1">
      <c r="A21" s="281"/>
      <c r="B21" s="207"/>
      <c r="C21" s="214"/>
      <c r="D21" s="209">
        <v>7</v>
      </c>
      <c r="E21" s="214" t="s">
        <v>45</v>
      </c>
      <c r="F21" s="124"/>
    </row>
    <row r="22" spans="1:6" s="117" customFormat="1" ht="132.75" customHeight="1">
      <c r="A22" s="269" t="s">
        <v>46</v>
      </c>
      <c r="B22" s="207">
        <v>8</v>
      </c>
      <c r="C22" s="214" t="s">
        <v>47</v>
      </c>
      <c r="D22" s="213">
        <v>8</v>
      </c>
      <c r="E22" s="214" t="s">
        <v>48</v>
      </c>
      <c r="F22" s="87"/>
    </row>
    <row r="23" spans="1:6" s="117" customFormat="1" ht="89.1" customHeight="1">
      <c r="A23" s="270"/>
      <c r="B23" s="207">
        <v>9</v>
      </c>
      <c r="C23" s="214" t="s">
        <v>49</v>
      </c>
      <c r="D23" s="213">
        <v>9</v>
      </c>
      <c r="E23" s="214" t="s">
        <v>50</v>
      </c>
      <c r="F23" s="87"/>
    </row>
    <row r="24" spans="1:6" s="117" customFormat="1" ht="58.5" customHeight="1">
      <c r="A24" s="270"/>
      <c r="B24" s="207">
        <v>10</v>
      </c>
      <c r="C24" s="214" t="s">
        <v>51</v>
      </c>
      <c r="D24" s="209"/>
      <c r="E24" s="211"/>
      <c r="F24" s="87"/>
    </row>
    <row r="25" spans="1:6" s="117" customFormat="1" ht="44.25" customHeight="1">
      <c r="A25" s="270"/>
      <c r="B25" s="207">
        <v>11</v>
      </c>
      <c r="C25" s="214" t="s">
        <v>52</v>
      </c>
      <c r="D25" s="210">
        <v>10</v>
      </c>
      <c r="E25" s="214" t="s">
        <v>53</v>
      </c>
      <c r="F25" s="87"/>
    </row>
    <row r="26" spans="1:6" s="117" customFormat="1" ht="41.45">
      <c r="A26" s="215" t="s">
        <v>54</v>
      </c>
      <c r="B26" s="207">
        <v>12</v>
      </c>
      <c r="C26" s="216" t="s">
        <v>55</v>
      </c>
      <c r="D26" s="209">
        <v>11</v>
      </c>
      <c r="E26" s="216" t="s">
        <v>56</v>
      </c>
      <c r="F26" s="124"/>
    </row>
    <row r="27" spans="1:6" s="117" customFormat="1" ht="12.75" customHeight="1">
      <c r="A27" s="269" t="s">
        <v>57</v>
      </c>
      <c r="B27" s="207">
        <v>13</v>
      </c>
      <c r="C27" s="217" t="s">
        <v>58</v>
      </c>
      <c r="D27" s="209">
        <v>12</v>
      </c>
      <c r="E27" s="217" t="s">
        <v>59</v>
      </c>
      <c r="F27" s="87"/>
    </row>
    <row r="28" spans="1:6" s="117" customFormat="1" ht="49.5" customHeight="1">
      <c r="A28" s="270"/>
      <c r="B28" s="207">
        <v>14</v>
      </c>
      <c r="C28" s="217" t="s">
        <v>60</v>
      </c>
      <c r="D28" s="209">
        <v>13</v>
      </c>
      <c r="E28" s="217" t="s">
        <v>61</v>
      </c>
      <c r="F28" s="87"/>
    </row>
    <row r="29" spans="1:6" s="117" customFormat="1" ht="109.5" customHeight="1">
      <c r="A29" s="270"/>
      <c r="B29" s="207">
        <v>15</v>
      </c>
      <c r="C29" s="217" t="s">
        <v>62</v>
      </c>
      <c r="D29" s="207">
        <v>14</v>
      </c>
      <c r="E29" s="217" t="s">
        <v>63</v>
      </c>
      <c r="F29" s="87"/>
    </row>
    <row r="30" spans="1:6" s="117" customFormat="1" ht="84.75" customHeight="1">
      <c r="A30" s="271"/>
      <c r="B30" s="207">
        <v>16</v>
      </c>
      <c r="C30" s="217" t="s">
        <v>64</v>
      </c>
      <c r="D30" s="209">
        <v>15</v>
      </c>
      <c r="E30" s="217" t="s">
        <v>65</v>
      </c>
      <c r="F30" s="87"/>
    </row>
    <row r="31" spans="1:6" s="117" customFormat="1" ht="62.25" customHeight="1">
      <c r="A31" s="272" t="s">
        <v>66</v>
      </c>
      <c r="B31" s="273"/>
      <c r="C31" s="273"/>
      <c r="D31" s="273"/>
      <c r="E31" s="274"/>
      <c r="F31" s="87"/>
    </row>
    <row r="32" spans="1:6" s="120" customFormat="1" ht="80.25" customHeight="1">
      <c r="A32" s="218" t="s">
        <v>67</v>
      </c>
      <c r="B32" s="219" t="s">
        <v>25</v>
      </c>
      <c r="C32" s="220" t="s">
        <v>68</v>
      </c>
      <c r="D32" s="221" t="s">
        <v>27</v>
      </c>
      <c r="E32" s="220" t="s">
        <v>69</v>
      </c>
      <c r="F32" s="87"/>
    </row>
    <row r="33" spans="1:8" s="120" customFormat="1" ht="58.5" customHeight="1">
      <c r="A33" s="275" t="s">
        <v>70</v>
      </c>
      <c r="B33" s="207">
        <v>1</v>
      </c>
      <c r="C33" s="222" t="s">
        <v>71</v>
      </c>
      <c r="D33" s="207">
        <v>1</v>
      </c>
      <c r="E33" s="222" t="s">
        <v>72</v>
      </c>
      <c r="F33" s="87"/>
    </row>
    <row r="34" spans="1:8" s="120" customFormat="1" ht="75.75" customHeight="1">
      <c r="A34" s="276"/>
      <c r="B34" s="207">
        <v>2</v>
      </c>
      <c r="C34" s="222" t="s">
        <v>73</v>
      </c>
      <c r="D34" s="207">
        <v>2</v>
      </c>
      <c r="E34" s="222" t="s">
        <v>74</v>
      </c>
      <c r="F34" s="87"/>
    </row>
    <row r="35" spans="1:8" s="120" customFormat="1" ht="69.75" customHeight="1">
      <c r="A35" s="276"/>
      <c r="B35" s="207">
        <v>3</v>
      </c>
      <c r="C35" s="222" t="s">
        <v>75</v>
      </c>
      <c r="D35" s="207">
        <v>3</v>
      </c>
      <c r="E35" s="222" t="s">
        <v>76</v>
      </c>
      <c r="F35" s="222"/>
    </row>
    <row r="36" spans="1:8" s="120" customFormat="1" ht="66" customHeight="1">
      <c r="A36" s="276"/>
      <c r="B36" s="207">
        <v>4</v>
      </c>
      <c r="C36" s="222" t="s">
        <v>77</v>
      </c>
      <c r="D36" s="207">
        <v>4</v>
      </c>
      <c r="E36" s="216" t="s">
        <v>78</v>
      </c>
      <c r="F36" s="222"/>
    </row>
    <row r="37" spans="1:8" s="120" customFormat="1" ht="95.25" customHeight="1">
      <c r="A37" s="276"/>
      <c r="B37" s="207">
        <v>5</v>
      </c>
      <c r="C37" s="222" t="s">
        <v>79</v>
      </c>
      <c r="D37" s="207">
        <v>5</v>
      </c>
      <c r="E37" s="222" t="s">
        <v>80</v>
      </c>
      <c r="F37" s="87"/>
    </row>
    <row r="38" spans="1:8" s="117" customFormat="1" ht="90.75" customHeight="1">
      <c r="A38" s="276"/>
      <c r="B38" s="207">
        <v>6</v>
      </c>
      <c r="C38" s="223" t="s">
        <v>81</v>
      </c>
      <c r="D38" s="207">
        <v>6</v>
      </c>
      <c r="E38" s="222" t="s">
        <v>82</v>
      </c>
      <c r="F38" s="87"/>
    </row>
    <row r="39" spans="1:8" s="117" customFormat="1" ht="82.5" customHeight="1">
      <c r="A39" s="276"/>
      <c r="B39" s="224"/>
      <c r="C39" s="87"/>
      <c r="D39" s="207">
        <v>7</v>
      </c>
      <c r="E39" s="222" t="s">
        <v>83</v>
      </c>
      <c r="F39" s="87"/>
    </row>
    <row r="40" spans="1:8" s="117" customFormat="1" ht="103.5" customHeight="1">
      <c r="A40" s="276"/>
      <c r="B40" s="207"/>
      <c r="C40" s="223"/>
      <c r="D40" s="207">
        <v>8</v>
      </c>
      <c r="E40" s="222" t="s">
        <v>84</v>
      </c>
      <c r="F40" s="87"/>
    </row>
    <row r="41" spans="1:8" s="117" customFormat="1" ht="83.25" customHeight="1">
      <c r="A41" s="276"/>
      <c r="B41" s="207"/>
      <c r="C41" s="223"/>
      <c r="D41" s="207">
        <v>9</v>
      </c>
      <c r="E41" s="222" t="s">
        <v>85</v>
      </c>
      <c r="F41" s="87"/>
    </row>
    <row r="42" spans="1:8" s="117" customFormat="1" ht="93" customHeight="1">
      <c r="A42" s="276"/>
      <c r="B42" s="207"/>
      <c r="C42" s="223"/>
      <c r="D42" s="207">
        <v>10</v>
      </c>
      <c r="E42" s="222" t="s">
        <v>86</v>
      </c>
      <c r="F42" s="87"/>
    </row>
    <row r="43" spans="1:8" s="117" customFormat="1" ht="94.5" customHeight="1">
      <c r="A43" s="277"/>
      <c r="B43" s="207"/>
      <c r="C43" s="223"/>
      <c r="D43" s="207">
        <v>11</v>
      </c>
      <c r="E43" s="222" t="s">
        <v>87</v>
      </c>
      <c r="F43" s="87"/>
    </row>
    <row r="44" spans="1:8" s="117" customFormat="1" ht="48.75" customHeight="1">
      <c r="A44" s="278" t="s">
        <v>88</v>
      </c>
      <c r="B44" s="210">
        <v>7</v>
      </c>
      <c r="C44" s="214" t="s">
        <v>89</v>
      </c>
      <c r="D44" s="210">
        <v>12</v>
      </c>
      <c r="E44" s="225" t="s">
        <v>90</v>
      </c>
      <c r="F44" s="226"/>
    </row>
    <row r="45" spans="1:8" s="117" customFormat="1" ht="48" customHeight="1">
      <c r="A45" s="279"/>
      <c r="B45" s="210">
        <v>8</v>
      </c>
      <c r="C45" s="214" t="s">
        <v>91</v>
      </c>
      <c r="D45" s="210"/>
      <c r="E45" s="211"/>
      <c r="F45" s="226"/>
    </row>
    <row r="46" spans="1:8" s="117" customFormat="1" ht="50.25" customHeight="1">
      <c r="A46" s="280" t="s">
        <v>92</v>
      </c>
      <c r="B46" s="210">
        <v>9</v>
      </c>
      <c r="C46" s="211" t="s">
        <v>93</v>
      </c>
      <c r="D46" s="227">
        <v>13</v>
      </c>
      <c r="E46" s="222" t="s">
        <v>94</v>
      </c>
      <c r="F46" s="226"/>
    </row>
    <row r="47" spans="1:8" s="117" customFormat="1" ht="49.5" customHeight="1">
      <c r="A47" s="281"/>
      <c r="B47" s="209">
        <v>10</v>
      </c>
      <c r="C47" s="211" t="s">
        <v>95</v>
      </c>
      <c r="D47" s="227"/>
      <c r="E47" s="217"/>
      <c r="F47" s="226"/>
      <c r="H47" s="121"/>
    </row>
    <row r="48" spans="1:8" s="117" customFormat="1" ht="49.5" customHeight="1">
      <c r="A48" s="281"/>
      <c r="B48" s="209">
        <v>11</v>
      </c>
      <c r="C48" s="211" t="s">
        <v>96</v>
      </c>
      <c r="D48" s="227">
        <v>14</v>
      </c>
      <c r="E48" s="211" t="s">
        <v>97</v>
      </c>
      <c r="F48" s="226"/>
      <c r="H48" s="121"/>
    </row>
    <row r="49" spans="1:6" s="117" customFormat="1" ht="33" customHeight="1">
      <c r="A49" s="281"/>
      <c r="B49" s="209">
        <v>12</v>
      </c>
      <c r="C49" s="214" t="s">
        <v>98</v>
      </c>
      <c r="D49" s="227">
        <v>15</v>
      </c>
      <c r="E49" s="211" t="s">
        <v>99</v>
      </c>
      <c r="F49" s="226"/>
    </row>
    <row r="50" spans="1:6" s="117" customFormat="1" ht="33" customHeight="1">
      <c r="A50" s="281"/>
      <c r="B50" s="213">
        <v>13</v>
      </c>
      <c r="C50" s="217" t="s">
        <v>100</v>
      </c>
      <c r="D50" s="227">
        <v>16</v>
      </c>
      <c r="E50" s="211" t="s">
        <v>101</v>
      </c>
      <c r="F50" s="226"/>
    </row>
    <row r="51" spans="1:6" s="117" customFormat="1" ht="40.5" customHeight="1">
      <c r="A51" s="281"/>
      <c r="B51" s="209">
        <v>14</v>
      </c>
      <c r="C51" s="214" t="s">
        <v>102</v>
      </c>
      <c r="D51" s="227"/>
      <c r="E51" s="214"/>
      <c r="F51" s="226"/>
    </row>
    <row r="52" spans="1:6" s="117" customFormat="1" ht="39.75" customHeight="1">
      <c r="A52" s="281"/>
      <c r="B52" s="209">
        <v>15</v>
      </c>
      <c r="C52" s="211" t="s">
        <v>103</v>
      </c>
      <c r="D52" s="227">
        <v>17</v>
      </c>
      <c r="E52" s="214" t="s">
        <v>104</v>
      </c>
      <c r="F52" s="226"/>
    </row>
    <row r="53" spans="1:6" s="117" customFormat="1" ht="111" customHeight="1">
      <c r="A53" s="281"/>
      <c r="B53" s="213">
        <v>16</v>
      </c>
      <c r="C53" s="214" t="s">
        <v>105</v>
      </c>
      <c r="D53" s="227">
        <v>18</v>
      </c>
      <c r="E53" s="211" t="s">
        <v>106</v>
      </c>
      <c r="F53" s="226"/>
    </row>
    <row r="54" spans="1:6" s="117" customFormat="1" ht="42" customHeight="1">
      <c r="A54" s="281"/>
      <c r="B54" s="209">
        <v>17</v>
      </c>
      <c r="C54" s="214" t="s">
        <v>107</v>
      </c>
      <c r="D54" s="227"/>
      <c r="E54" s="214"/>
      <c r="F54" s="226"/>
    </row>
    <row r="55" spans="1:6" ht="55.15">
      <c r="A55" s="281"/>
      <c r="B55" s="209">
        <v>18</v>
      </c>
      <c r="C55" s="214" t="s">
        <v>108</v>
      </c>
      <c r="D55" s="228">
        <v>19</v>
      </c>
      <c r="E55" s="211" t="s">
        <v>109</v>
      </c>
      <c r="F55" s="226"/>
    </row>
    <row r="56" spans="1:6" ht="55.15">
      <c r="A56" s="269" t="s">
        <v>110</v>
      </c>
      <c r="B56" s="209"/>
      <c r="C56" s="214"/>
      <c r="D56" s="229">
        <v>20</v>
      </c>
      <c r="E56" s="223" t="s">
        <v>111</v>
      </c>
      <c r="F56" s="124"/>
    </row>
    <row r="57" spans="1:6" ht="82.9">
      <c r="A57" s="270"/>
      <c r="B57" s="213">
        <v>19</v>
      </c>
      <c r="C57" s="217" t="s">
        <v>112</v>
      </c>
      <c r="D57" s="229">
        <v>21</v>
      </c>
      <c r="E57" s="223" t="s">
        <v>113</v>
      </c>
    </row>
    <row r="58" spans="1:6" ht="41.45">
      <c r="A58" s="270"/>
      <c r="B58" s="213">
        <v>20</v>
      </c>
      <c r="C58" s="217" t="s">
        <v>114</v>
      </c>
      <c r="D58" s="229">
        <v>22</v>
      </c>
      <c r="E58" s="217" t="s">
        <v>115</v>
      </c>
    </row>
    <row r="59" spans="1:6" ht="41.45">
      <c r="A59" s="270"/>
      <c r="B59" s="213">
        <v>21</v>
      </c>
      <c r="C59" s="217" t="s">
        <v>116</v>
      </c>
      <c r="D59" s="229">
        <v>23</v>
      </c>
      <c r="E59" s="217" t="s">
        <v>117</v>
      </c>
    </row>
    <row r="60" spans="1:6" ht="55.15">
      <c r="A60" s="280" t="s">
        <v>118</v>
      </c>
      <c r="B60" s="213">
        <v>22</v>
      </c>
      <c r="C60" s="217" t="s">
        <v>119</v>
      </c>
      <c r="D60" s="230"/>
      <c r="E60" s="231"/>
    </row>
    <row r="61" spans="1:6" ht="41.45">
      <c r="A61" s="281"/>
      <c r="B61" s="209">
        <v>23</v>
      </c>
      <c r="C61" s="211" t="s">
        <v>120</v>
      </c>
      <c r="D61" s="228">
        <v>24</v>
      </c>
      <c r="E61" s="211" t="s">
        <v>121</v>
      </c>
      <c r="F61" s="124"/>
    </row>
    <row r="62" spans="1:6" ht="69">
      <c r="A62" s="281"/>
      <c r="B62" s="209">
        <v>24</v>
      </c>
      <c r="C62" s="211" t="s">
        <v>122</v>
      </c>
      <c r="D62" s="228"/>
      <c r="E62" s="211"/>
      <c r="F62" s="124"/>
    </row>
    <row r="63" spans="1:6" ht="55.15">
      <c r="A63" s="281"/>
      <c r="B63" s="209">
        <v>25</v>
      </c>
      <c r="C63" s="211" t="s">
        <v>123</v>
      </c>
      <c r="D63" s="228"/>
      <c r="E63" s="211"/>
      <c r="F63" s="124"/>
    </row>
    <row r="64" spans="1:6" ht="96.6">
      <c r="A64" s="281"/>
      <c r="B64" s="209">
        <v>26</v>
      </c>
      <c r="C64" s="211" t="s">
        <v>124</v>
      </c>
      <c r="D64" s="228">
        <v>25</v>
      </c>
      <c r="E64" s="214" t="s">
        <v>125</v>
      </c>
      <c r="F64" s="124"/>
    </row>
    <row r="65" spans="1:6" ht="41.45">
      <c r="A65" s="281"/>
      <c r="B65" s="227">
        <v>27</v>
      </c>
      <c r="C65" s="211" t="s">
        <v>126</v>
      </c>
      <c r="D65" s="228">
        <v>26</v>
      </c>
      <c r="E65" s="214" t="s">
        <v>127</v>
      </c>
      <c r="F65" s="124"/>
    </row>
    <row r="66" spans="1:6" ht="41.45">
      <c r="A66" s="281"/>
      <c r="B66" s="209"/>
      <c r="C66" s="209"/>
      <c r="D66" s="228">
        <v>27</v>
      </c>
      <c r="E66" s="211" t="s">
        <v>128</v>
      </c>
      <c r="F66" s="124"/>
    </row>
    <row r="67" spans="1:6" ht="55.15">
      <c r="A67" s="269" t="s">
        <v>129</v>
      </c>
      <c r="B67" s="209">
        <v>28</v>
      </c>
      <c r="C67" s="214" t="s">
        <v>130</v>
      </c>
      <c r="D67" s="228">
        <v>28</v>
      </c>
      <c r="E67" s="214" t="s">
        <v>131</v>
      </c>
      <c r="F67" s="124"/>
    </row>
    <row r="68" spans="1:6" ht="41.45">
      <c r="A68" s="271"/>
      <c r="B68" s="213">
        <v>29</v>
      </c>
      <c r="C68" s="232" t="s">
        <v>132</v>
      </c>
      <c r="D68" s="229">
        <v>29</v>
      </c>
      <c r="E68" s="223" t="s">
        <v>133</v>
      </c>
    </row>
    <row r="69" spans="1:6" ht="69">
      <c r="A69" s="280" t="s">
        <v>134</v>
      </c>
      <c r="B69" s="227">
        <v>30</v>
      </c>
      <c r="C69" s="211" t="s">
        <v>135</v>
      </c>
      <c r="D69" s="228"/>
      <c r="E69" s="216"/>
      <c r="F69" s="124"/>
    </row>
    <row r="70" spans="1:6" ht="55.15">
      <c r="A70" s="281"/>
      <c r="B70" s="227">
        <v>31</v>
      </c>
      <c r="C70" s="211" t="s">
        <v>136</v>
      </c>
      <c r="D70" s="228"/>
      <c r="E70" s="233"/>
      <c r="F70" s="124"/>
    </row>
    <row r="71" spans="1:6" ht="41.45">
      <c r="A71" s="281"/>
      <c r="B71" s="227">
        <v>32</v>
      </c>
      <c r="C71" s="211" t="s">
        <v>137</v>
      </c>
      <c r="D71" s="228"/>
      <c r="E71" s="233"/>
      <c r="F71" s="124"/>
    </row>
    <row r="72" spans="1:6" ht="41.45">
      <c r="A72" s="281"/>
      <c r="B72" s="210">
        <v>33</v>
      </c>
      <c r="C72" s="211" t="s">
        <v>138</v>
      </c>
      <c r="D72" s="228"/>
      <c r="E72" s="233"/>
      <c r="F72" s="124"/>
    </row>
    <row r="73" spans="1:6" ht="27.6">
      <c r="A73" s="281"/>
      <c r="B73" s="210">
        <v>34</v>
      </c>
      <c r="C73" s="216" t="s">
        <v>139</v>
      </c>
      <c r="D73" s="228"/>
      <c r="E73" s="233"/>
      <c r="F73" s="124"/>
    </row>
    <row r="74" spans="1:6" ht="55.15">
      <c r="A74" s="289"/>
      <c r="B74" s="210">
        <v>35</v>
      </c>
      <c r="C74" s="216" t="s">
        <v>140</v>
      </c>
      <c r="D74" s="228"/>
      <c r="E74" s="233"/>
      <c r="F74" s="124"/>
    </row>
    <row r="75" spans="1:6" ht="27.6" customHeight="1">
      <c r="A75" s="290" t="s">
        <v>141</v>
      </c>
      <c r="B75" s="278">
        <v>36</v>
      </c>
      <c r="C75" s="278" t="s">
        <v>142</v>
      </c>
      <c r="D75" s="296"/>
      <c r="E75" s="287"/>
      <c r="F75" s="124"/>
    </row>
    <row r="76" spans="1:6">
      <c r="A76" s="291"/>
      <c r="B76" s="295"/>
      <c r="C76" s="295"/>
      <c r="D76" s="297"/>
      <c r="E76" s="288"/>
      <c r="F76" s="124"/>
    </row>
    <row r="77" spans="1:6" ht="82.9">
      <c r="A77" s="290" t="s">
        <v>143</v>
      </c>
      <c r="B77" s="209">
        <v>37</v>
      </c>
      <c r="C77" s="216" t="s">
        <v>144</v>
      </c>
      <c r="D77" s="228">
        <v>30</v>
      </c>
      <c r="E77" s="211" t="s">
        <v>145</v>
      </c>
      <c r="F77" s="124"/>
    </row>
    <row r="78" spans="1:6" ht="69">
      <c r="A78" s="292"/>
      <c r="B78" s="209">
        <v>38</v>
      </c>
      <c r="C78" s="216" t="s">
        <v>146</v>
      </c>
      <c r="D78" s="228"/>
      <c r="E78" s="211"/>
      <c r="F78" s="124"/>
    </row>
    <row r="79" spans="1:6" ht="55.15">
      <c r="A79" s="292"/>
      <c r="B79" s="209">
        <v>39</v>
      </c>
      <c r="C79" s="216" t="s">
        <v>147</v>
      </c>
      <c r="D79" s="228"/>
      <c r="E79" s="211"/>
      <c r="F79" s="124"/>
    </row>
    <row r="80" spans="1:6" ht="41.45">
      <c r="A80" s="293" t="s">
        <v>148</v>
      </c>
      <c r="B80" s="234">
        <v>40</v>
      </c>
      <c r="C80" s="214" t="s">
        <v>149</v>
      </c>
      <c r="D80" s="227">
        <v>31</v>
      </c>
      <c r="E80" s="211" t="s">
        <v>150</v>
      </c>
      <c r="F80" s="124"/>
    </row>
    <row r="81" spans="1:6" ht="41.45">
      <c r="A81" s="294"/>
      <c r="B81" s="234"/>
      <c r="C81" s="233"/>
      <c r="D81" s="227">
        <v>32</v>
      </c>
      <c r="E81" s="211" t="s">
        <v>151</v>
      </c>
      <c r="F81" s="124"/>
    </row>
  </sheetData>
  <mergeCells count="26">
    <mergeCell ref="A77:A79"/>
    <mergeCell ref="A80:A81"/>
    <mergeCell ref="B75:B76"/>
    <mergeCell ref="C75:C76"/>
    <mergeCell ref="D75:D76"/>
    <mergeCell ref="E75:E76"/>
    <mergeCell ref="A56:A59"/>
    <mergeCell ref="A60:A66"/>
    <mergeCell ref="A67:A68"/>
    <mergeCell ref="A69:A74"/>
    <mergeCell ref="A75:A76"/>
    <mergeCell ref="B1:D1"/>
    <mergeCell ref="B2:D2"/>
    <mergeCell ref="B5:C5"/>
    <mergeCell ref="B7:E7"/>
    <mergeCell ref="B9:E9"/>
    <mergeCell ref="A11:E11"/>
    <mergeCell ref="A14:A16"/>
    <mergeCell ref="A17:A18"/>
    <mergeCell ref="A19:A21"/>
    <mergeCell ref="A22:A25"/>
    <mergeCell ref="A27:A30"/>
    <mergeCell ref="A31:E31"/>
    <mergeCell ref="A33:A43"/>
    <mergeCell ref="A44:A45"/>
    <mergeCell ref="A46:A5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243FD-1262-43AB-A3D4-0D85BFDF27A3}">
  <sheetPr>
    <tabColor theme="8" tint="0.39997558519241921"/>
  </sheetPr>
  <dimension ref="A1:I25"/>
  <sheetViews>
    <sheetView topLeftCell="A4" zoomScale="60" zoomScaleNormal="60" workbookViewId="0">
      <pane ySplit="2" topLeftCell="A15" activePane="bottomLeft" state="frozen"/>
      <selection pane="bottomLeft" activeCell="D25" sqref="D25"/>
      <selection activeCell="A4" sqref="A4"/>
    </sheetView>
  </sheetViews>
  <sheetFormatPr defaultColWidth="10.5703125" defaultRowHeight="18"/>
  <cols>
    <col min="1" max="1" width="59.28515625" style="102" customWidth="1"/>
    <col min="2" max="2" width="20.7109375" style="105" customWidth="1"/>
    <col min="3" max="3" width="20.85546875" style="101" customWidth="1"/>
    <col min="4" max="4" width="29.140625" style="101" customWidth="1"/>
    <col min="5" max="5" width="30" style="101" customWidth="1"/>
    <col min="6" max="6" width="44.42578125" style="102" customWidth="1"/>
  </cols>
  <sheetData>
    <row r="1" spans="1:9" ht="22.5" customHeight="1">
      <c r="A1" s="302" t="s">
        <v>13</v>
      </c>
      <c r="B1" s="302"/>
      <c r="C1" s="302"/>
      <c r="D1" s="302"/>
      <c r="E1" s="302"/>
      <c r="F1" s="302"/>
    </row>
    <row r="2" spans="1:9" ht="18" customHeight="1">
      <c r="A2" s="235" t="s">
        <v>152</v>
      </c>
      <c r="B2" s="235"/>
      <c r="C2" s="235"/>
      <c r="D2" s="235"/>
      <c r="E2" s="235"/>
      <c r="F2" s="235"/>
    </row>
    <row r="3" spans="1:9" ht="18" customHeight="1">
      <c r="A3" s="235"/>
      <c r="B3" s="235"/>
      <c r="C3" s="235"/>
      <c r="D3" s="235"/>
      <c r="E3" s="235"/>
      <c r="F3" s="235"/>
    </row>
    <row r="4" spans="1:9" ht="28.5" customHeight="1">
      <c r="A4" s="303" t="s">
        <v>153</v>
      </c>
      <c r="B4" s="305" t="s">
        <v>154</v>
      </c>
      <c r="C4" s="306"/>
      <c r="D4" s="306"/>
      <c r="E4" s="307"/>
      <c r="F4" s="239" t="s">
        <v>155</v>
      </c>
    </row>
    <row r="5" spans="1:9" ht="46.5" customHeight="1">
      <c r="A5" s="304"/>
      <c r="B5" s="240" t="s">
        <v>156</v>
      </c>
      <c r="C5" s="240" t="s">
        <v>157</v>
      </c>
      <c r="D5" s="240" t="s">
        <v>158</v>
      </c>
      <c r="E5" s="240" t="s">
        <v>159</v>
      </c>
      <c r="F5" s="96"/>
    </row>
    <row r="6" spans="1:9" ht="91.5" customHeight="1">
      <c r="A6" s="236" t="s">
        <v>160</v>
      </c>
      <c r="B6" s="241"/>
      <c r="C6" s="241"/>
      <c r="D6" s="242" t="s">
        <v>161</v>
      </c>
      <c r="E6" s="243">
        <v>6.1</v>
      </c>
      <c r="F6" s="237" t="s">
        <v>162</v>
      </c>
      <c r="G6" s="99"/>
    </row>
    <row r="7" spans="1:9" ht="57.75" customHeight="1">
      <c r="A7" s="100" t="s">
        <v>163</v>
      </c>
      <c r="B7" s="98" t="s">
        <v>164</v>
      </c>
      <c r="C7" s="98" t="s">
        <v>165</v>
      </c>
      <c r="D7" s="98">
        <v>14</v>
      </c>
      <c r="E7" s="98">
        <v>19.29</v>
      </c>
      <c r="F7" s="154" t="s">
        <v>166</v>
      </c>
      <c r="G7" s="99"/>
    </row>
    <row r="8" spans="1:9" ht="70.5" customHeight="1">
      <c r="A8" s="97" t="s">
        <v>167</v>
      </c>
      <c r="B8" s="98" t="s">
        <v>168</v>
      </c>
      <c r="C8" s="98" t="s">
        <v>165</v>
      </c>
      <c r="D8" s="98">
        <v>14</v>
      </c>
      <c r="E8" s="98" t="s">
        <v>169</v>
      </c>
      <c r="F8" s="154" t="s">
        <v>166</v>
      </c>
      <c r="G8" s="99"/>
    </row>
    <row r="9" spans="1:9" ht="58.5" customHeight="1">
      <c r="A9" s="236" t="s">
        <v>170</v>
      </c>
      <c r="B9" s="98">
        <v>9</v>
      </c>
      <c r="C9" s="98"/>
      <c r="D9" s="98">
        <v>13.14</v>
      </c>
      <c r="E9" s="98" t="s">
        <v>171</v>
      </c>
      <c r="F9" s="237" t="s">
        <v>162</v>
      </c>
    </row>
    <row r="10" spans="1:9" ht="84.75" customHeight="1">
      <c r="A10" s="100" t="s">
        <v>172</v>
      </c>
      <c r="B10" s="98"/>
      <c r="C10" s="98"/>
      <c r="D10" s="98">
        <v>21.24</v>
      </c>
      <c r="E10" s="98"/>
      <c r="F10" s="154" t="s">
        <v>166</v>
      </c>
      <c r="G10" s="298" t="s">
        <v>173</v>
      </c>
      <c r="H10" s="299"/>
      <c r="I10" s="299"/>
    </row>
    <row r="11" spans="1:9" ht="62.25" customHeight="1">
      <c r="A11" s="236" t="s">
        <v>174</v>
      </c>
      <c r="B11" s="98">
        <v>6</v>
      </c>
      <c r="C11" s="98">
        <v>2</v>
      </c>
      <c r="D11" s="98" t="s">
        <v>175</v>
      </c>
      <c r="E11" s="98" t="s">
        <v>176</v>
      </c>
      <c r="F11" s="237" t="s">
        <v>162</v>
      </c>
    </row>
    <row r="12" spans="1:9" ht="86.25" customHeight="1">
      <c r="A12" s="236" t="s">
        <v>177</v>
      </c>
      <c r="B12" s="98"/>
      <c r="C12" s="98">
        <v>24.27</v>
      </c>
      <c r="D12" s="98" t="s">
        <v>178</v>
      </c>
      <c r="E12" s="98" t="s">
        <v>179</v>
      </c>
      <c r="F12" s="237" t="s">
        <v>162</v>
      </c>
    </row>
    <row r="13" spans="1:9" ht="82.15" customHeight="1">
      <c r="A13" s="97" t="s">
        <v>180</v>
      </c>
      <c r="B13" s="98">
        <v>4</v>
      </c>
      <c r="C13" s="98" t="s">
        <v>181</v>
      </c>
      <c r="D13" s="98" t="s">
        <v>182</v>
      </c>
      <c r="E13" s="98">
        <v>12</v>
      </c>
      <c r="F13" s="154" t="s">
        <v>166</v>
      </c>
      <c r="G13" s="298" t="s">
        <v>173</v>
      </c>
      <c r="H13" s="299"/>
      <c r="I13" s="299"/>
    </row>
    <row r="14" spans="1:9" ht="67.5" customHeight="1">
      <c r="A14" s="236" t="s">
        <v>183</v>
      </c>
      <c r="B14" s="98" t="s">
        <v>184</v>
      </c>
      <c r="C14" s="98" t="s">
        <v>181</v>
      </c>
      <c r="D14" s="98" t="s">
        <v>185</v>
      </c>
      <c r="E14" s="98" t="s">
        <v>186</v>
      </c>
      <c r="F14" s="237" t="s">
        <v>162</v>
      </c>
    </row>
    <row r="15" spans="1:9" ht="87.75" customHeight="1">
      <c r="A15" s="100" t="s">
        <v>187</v>
      </c>
      <c r="B15" s="98"/>
      <c r="C15" s="98"/>
      <c r="D15" s="98" t="s">
        <v>188</v>
      </c>
      <c r="E15" s="98" t="s">
        <v>189</v>
      </c>
      <c r="F15" s="154" t="s">
        <v>166</v>
      </c>
      <c r="G15" s="298" t="s">
        <v>190</v>
      </c>
      <c r="H15" s="299"/>
      <c r="I15" s="299"/>
    </row>
    <row r="16" spans="1:9" ht="60.75" customHeight="1">
      <c r="A16" s="97" t="s">
        <v>191</v>
      </c>
      <c r="B16" s="98"/>
      <c r="C16" s="98">
        <v>7</v>
      </c>
      <c r="D16" s="98" t="s">
        <v>192</v>
      </c>
      <c r="E16" s="98">
        <v>13.16</v>
      </c>
      <c r="F16" s="154" t="s">
        <v>166</v>
      </c>
      <c r="G16" s="298" t="s">
        <v>173</v>
      </c>
      <c r="H16" s="299"/>
      <c r="I16" s="299"/>
    </row>
    <row r="17" spans="1:9" ht="67.5" customHeight="1">
      <c r="A17" s="260" t="s">
        <v>193</v>
      </c>
      <c r="B17" s="98">
        <v>15</v>
      </c>
      <c r="C17" s="98">
        <v>14</v>
      </c>
      <c r="D17" s="98">
        <v>40</v>
      </c>
      <c r="E17" s="98">
        <v>32</v>
      </c>
      <c r="F17" s="154" t="s">
        <v>166</v>
      </c>
    </row>
    <row r="18" spans="1:9" ht="64.5" customHeight="1">
      <c r="A18" s="238" t="s">
        <v>194</v>
      </c>
      <c r="B18" s="98">
        <v>11</v>
      </c>
      <c r="C18" s="98">
        <v>2</v>
      </c>
      <c r="D18" s="244" t="s">
        <v>195</v>
      </c>
      <c r="E18" s="98" t="s">
        <v>196</v>
      </c>
      <c r="F18" s="237" t="s">
        <v>162</v>
      </c>
    </row>
    <row r="19" spans="1:9" ht="62.45" customHeight="1">
      <c r="A19" s="238" t="s">
        <v>197</v>
      </c>
      <c r="B19" s="98">
        <v>11</v>
      </c>
      <c r="C19" s="98">
        <v>2</v>
      </c>
      <c r="D19" s="244" t="s">
        <v>195</v>
      </c>
      <c r="E19" s="98" t="s">
        <v>196</v>
      </c>
      <c r="F19" s="237" t="s">
        <v>198</v>
      </c>
    </row>
    <row r="20" spans="1:9" ht="28.9">
      <c r="A20" s="236" t="s">
        <v>199</v>
      </c>
      <c r="B20" s="98"/>
      <c r="C20" s="98"/>
      <c r="D20" s="98">
        <v>4</v>
      </c>
      <c r="E20" s="98">
        <v>5.9</v>
      </c>
      <c r="F20" s="237" t="s">
        <v>162</v>
      </c>
    </row>
    <row r="21" spans="1:9" ht="79.900000000000006" customHeight="1">
      <c r="A21" s="97" t="s">
        <v>200</v>
      </c>
      <c r="B21" s="98">
        <v>5.1100000000000003</v>
      </c>
      <c r="C21" s="98">
        <v>2</v>
      </c>
      <c r="D21" s="244" t="s">
        <v>195</v>
      </c>
      <c r="E21" s="98" t="s">
        <v>196</v>
      </c>
      <c r="F21" s="154" t="s">
        <v>166</v>
      </c>
      <c r="G21" s="298" t="s">
        <v>201</v>
      </c>
      <c r="H21" s="299"/>
      <c r="I21" s="299"/>
    </row>
    <row r="22" spans="1:9" ht="63" customHeight="1">
      <c r="A22" s="100" t="s">
        <v>202</v>
      </c>
      <c r="B22" s="98">
        <v>3.6</v>
      </c>
      <c r="C22" s="98"/>
      <c r="D22" s="98" t="s">
        <v>203</v>
      </c>
      <c r="E22" s="98">
        <v>9.11</v>
      </c>
      <c r="F22" s="154" t="s">
        <v>166</v>
      </c>
      <c r="G22" s="298" t="s">
        <v>204</v>
      </c>
      <c r="H22" s="299"/>
      <c r="I22" s="299"/>
    </row>
    <row r="23" spans="1:9" ht="40.15" customHeight="1">
      <c r="A23" s="100" t="s">
        <v>205</v>
      </c>
      <c r="B23" s="98"/>
      <c r="C23" s="98"/>
      <c r="D23" s="98">
        <v>14</v>
      </c>
      <c r="E23" s="98" t="s">
        <v>206</v>
      </c>
      <c r="F23" s="154" t="s">
        <v>166</v>
      </c>
      <c r="G23" s="300" t="s">
        <v>207</v>
      </c>
      <c r="H23" s="301"/>
      <c r="I23" s="301"/>
    </row>
    <row r="24" spans="1:9" ht="28.9">
      <c r="A24" s="259" t="s">
        <v>208</v>
      </c>
      <c r="B24" s="245">
        <v>13</v>
      </c>
      <c r="C24" s="98">
        <v>12.15</v>
      </c>
      <c r="D24" s="244">
        <v>14.4</v>
      </c>
      <c r="E24" s="98">
        <v>16.18</v>
      </c>
      <c r="F24" s="154" t="s">
        <v>166</v>
      </c>
    </row>
    <row r="25" spans="1:9">
      <c r="B25" s="103"/>
      <c r="C25" s="104"/>
      <c r="D25" s="104"/>
      <c r="E25" s="104"/>
    </row>
  </sheetData>
  <mergeCells count="10">
    <mergeCell ref="A1:F1"/>
    <mergeCell ref="A4:A5"/>
    <mergeCell ref="B4:E4"/>
    <mergeCell ref="G10:I10"/>
    <mergeCell ref="G13:I13"/>
    <mergeCell ref="G15:I15"/>
    <mergeCell ref="G16:I16"/>
    <mergeCell ref="G21:I21"/>
    <mergeCell ref="G22:I22"/>
    <mergeCell ref="G23:I23"/>
  </mergeCells>
  <dataValidations count="2">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6C18B116-7D75-4F03-A8E4-4347D6F87414}"/>
    <dataValidation allowBlank="1" showInputMessage="1" showErrorMessage="1" prompt="Proponer y escribir en una frase la estrategia para gestionar la debilidad, la oportunidad, la amenaza o la fortaleza.Usar verbo de acción en infinitivo._x000a_" sqref="G1 A4" xr:uid="{8845870C-3D0A-45BB-9FDB-18C5FD1E9AAF}"/>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5E1A0-1ACB-4EBA-BA06-053F147BB77E}">
  <sheetPr>
    <tabColor theme="7" tint="0.39997558519241921"/>
  </sheetPr>
  <dimension ref="B1:H41"/>
  <sheetViews>
    <sheetView topLeftCell="B1" zoomScale="112" zoomScaleNormal="112" workbookViewId="0">
      <selection activeCell="E31" sqref="E31:F31"/>
    </sheetView>
  </sheetViews>
  <sheetFormatPr defaultColWidth="11.42578125" defaultRowHeight="14.45"/>
  <cols>
    <col min="1" max="1" width="2.85546875" style="7" customWidth="1"/>
    <col min="2" max="3" width="24.7109375" style="7" customWidth="1"/>
    <col min="4" max="4" width="16" style="7" customWidth="1"/>
    <col min="5" max="5" width="24.7109375" style="7" customWidth="1"/>
    <col min="6" max="6" width="27.7109375" style="7" customWidth="1"/>
    <col min="7" max="8" width="24.7109375" style="7" customWidth="1"/>
    <col min="9" max="16384" width="11.42578125" style="7"/>
  </cols>
  <sheetData>
    <row r="1" spans="2:8" ht="15" thickBot="1"/>
    <row r="2" spans="2:8" ht="18">
      <c r="B2" s="308" t="s">
        <v>209</v>
      </c>
      <c r="C2" s="309"/>
      <c r="D2" s="309"/>
      <c r="E2" s="309"/>
      <c r="F2" s="309"/>
      <c r="G2" s="309"/>
      <c r="H2" s="310"/>
    </row>
    <row r="3" spans="2:8">
      <c r="B3" s="311" t="s">
        <v>210</v>
      </c>
      <c r="C3" s="312"/>
      <c r="D3" s="312"/>
      <c r="E3" s="312"/>
      <c r="F3" s="312"/>
      <c r="G3" s="312"/>
      <c r="H3" s="313"/>
    </row>
    <row r="4" spans="2:8" ht="88.5" customHeight="1">
      <c r="B4" s="314" t="s">
        <v>211</v>
      </c>
      <c r="C4" s="315"/>
      <c r="D4" s="315"/>
      <c r="E4" s="315"/>
      <c r="F4" s="315"/>
      <c r="G4" s="315"/>
      <c r="H4" s="316"/>
    </row>
    <row r="5" spans="2:8">
      <c r="B5" s="8"/>
      <c r="C5" s="9"/>
      <c r="D5" s="9"/>
      <c r="E5" s="9"/>
      <c r="F5" s="9"/>
      <c r="G5" s="9"/>
      <c r="H5" s="10"/>
    </row>
    <row r="6" spans="2:8" ht="16.5" customHeight="1">
      <c r="B6" s="317" t="s">
        <v>212</v>
      </c>
      <c r="C6" s="318"/>
      <c r="D6" s="318"/>
      <c r="E6" s="318"/>
      <c r="F6" s="318"/>
      <c r="G6" s="318"/>
      <c r="H6" s="319"/>
    </row>
    <row r="7" spans="2:8" ht="44.25" customHeight="1">
      <c r="B7" s="317"/>
      <c r="C7" s="318"/>
      <c r="D7" s="318"/>
      <c r="E7" s="318"/>
      <c r="F7" s="318"/>
      <c r="G7" s="318"/>
      <c r="H7" s="319"/>
    </row>
    <row r="8" spans="2:8" ht="15" thickBot="1">
      <c r="B8" s="11"/>
      <c r="C8" s="12"/>
      <c r="D8" s="13"/>
      <c r="E8" s="14"/>
      <c r="F8" s="14"/>
      <c r="G8" s="15"/>
      <c r="H8" s="16"/>
    </row>
    <row r="9" spans="2:8" ht="15" thickTop="1">
      <c r="B9" s="11"/>
      <c r="C9" s="320" t="s">
        <v>213</v>
      </c>
      <c r="D9" s="321"/>
      <c r="E9" s="322" t="s">
        <v>214</v>
      </c>
      <c r="F9" s="323"/>
      <c r="G9" s="12"/>
      <c r="H9" s="16"/>
    </row>
    <row r="10" spans="2:8" ht="35.25" customHeight="1">
      <c r="B10" s="11"/>
      <c r="C10" s="324" t="s">
        <v>215</v>
      </c>
      <c r="D10" s="325"/>
      <c r="E10" s="326" t="s">
        <v>216</v>
      </c>
      <c r="F10" s="327"/>
      <c r="G10" s="12"/>
      <c r="H10" s="16"/>
    </row>
    <row r="11" spans="2:8" ht="17.25" customHeight="1">
      <c r="B11" s="11"/>
      <c r="C11" s="324" t="s">
        <v>217</v>
      </c>
      <c r="D11" s="325"/>
      <c r="E11" s="326" t="s">
        <v>218</v>
      </c>
      <c r="F11" s="327"/>
      <c r="G11" s="12"/>
      <c r="H11" s="16"/>
    </row>
    <row r="12" spans="2:8" ht="19.5" customHeight="1">
      <c r="B12" s="11"/>
      <c r="C12" s="324" t="s">
        <v>219</v>
      </c>
      <c r="D12" s="325"/>
      <c r="E12" s="326" t="s">
        <v>220</v>
      </c>
      <c r="F12" s="327"/>
      <c r="G12" s="12"/>
      <c r="H12" s="16"/>
    </row>
    <row r="13" spans="2:8" ht="27" customHeight="1">
      <c r="B13" s="11"/>
      <c r="C13" s="324" t="s">
        <v>221</v>
      </c>
      <c r="D13" s="325"/>
      <c r="E13" s="326" t="s">
        <v>222</v>
      </c>
      <c r="F13" s="327"/>
      <c r="G13" s="12"/>
      <c r="H13" s="16"/>
    </row>
    <row r="14" spans="2:8" ht="34.5" customHeight="1">
      <c r="B14" s="11"/>
      <c r="C14" s="328" t="s">
        <v>223</v>
      </c>
      <c r="D14" s="329"/>
      <c r="E14" s="330" t="s">
        <v>224</v>
      </c>
      <c r="F14" s="331"/>
      <c r="G14" s="12"/>
      <c r="H14" s="16"/>
    </row>
    <row r="15" spans="2:8" ht="27.75" customHeight="1">
      <c r="B15" s="11"/>
      <c r="C15" s="328" t="s">
        <v>225</v>
      </c>
      <c r="D15" s="329"/>
      <c r="E15" s="330" t="s">
        <v>226</v>
      </c>
      <c r="F15" s="331"/>
      <c r="G15" s="12"/>
      <c r="H15" s="16"/>
    </row>
    <row r="16" spans="2:8" ht="28.5" customHeight="1">
      <c r="B16" s="11"/>
      <c r="C16" s="328" t="s">
        <v>227</v>
      </c>
      <c r="D16" s="329"/>
      <c r="E16" s="330" t="s">
        <v>228</v>
      </c>
      <c r="F16" s="331"/>
      <c r="G16" s="12"/>
      <c r="H16" s="16"/>
    </row>
    <row r="17" spans="2:8" ht="72.75" customHeight="1">
      <c r="B17" s="11"/>
      <c r="C17" s="328" t="s">
        <v>229</v>
      </c>
      <c r="D17" s="329"/>
      <c r="E17" s="330" t="s">
        <v>230</v>
      </c>
      <c r="F17" s="331"/>
      <c r="G17" s="12"/>
      <c r="H17" s="16"/>
    </row>
    <row r="18" spans="2:8" ht="64.5" customHeight="1">
      <c r="B18" s="11"/>
      <c r="C18" s="328" t="s">
        <v>231</v>
      </c>
      <c r="D18" s="329"/>
      <c r="E18" s="330" t="s">
        <v>232</v>
      </c>
      <c r="F18" s="331"/>
      <c r="G18" s="12"/>
      <c r="H18" s="16"/>
    </row>
    <row r="19" spans="2:8" ht="71.25" customHeight="1">
      <c r="B19" s="11"/>
      <c r="C19" s="328" t="s">
        <v>233</v>
      </c>
      <c r="D19" s="329"/>
      <c r="E19" s="330" t="s">
        <v>234</v>
      </c>
      <c r="F19" s="331"/>
      <c r="G19" s="12"/>
      <c r="H19" s="16"/>
    </row>
    <row r="20" spans="2:8" ht="55.5" customHeight="1">
      <c r="B20" s="11"/>
      <c r="C20" s="332" t="s">
        <v>235</v>
      </c>
      <c r="D20" s="333"/>
      <c r="E20" s="330" t="s">
        <v>236</v>
      </c>
      <c r="F20" s="331"/>
      <c r="G20" s="12"/>
      <c r="H20" s="16"/>
    </row>
    <row r="21" spans="2:8" ht="42" customHeight="1">
      <c r="B21" s="11"/>
      <c r="C21" s="332" t="s">
        <v>237</v>
      </c>
      <c r="D21" s="333"/>
      <c r="E21" s="330" t="s">
        <v>238</v>
      </c>
      <c r="F21" s="331"/>
      <c r="G21" s="12"/>
      <c r="H21" s="16"/>
    </row>
    <row r="22" spans="2:8" ht="59.25" customHeight="1">
      <c r="B22" s="11"/>
      <c r="C22" s="332" t="s">
        <v>239</v>
      </c>
      <c r="D22" s="333"/>
      <c r="E22" s="330" t="s">
        <v>240</v>
      </c>
      <c r="F22" s="331"/>
      <c r="G22" s="12"/>
      <c r="H22" s="16"/>
    </row>
    <row r="23" spans="2:8" ht="23.25" customHeight="1">
      <c r="B23" s="11"/>
      <c r="C23" s="332" t="s">
        <v>241</v>
      </c>
      <c r="D23" s="333"/>
      <c r="E23" s="330" t="s">
        <v>242</v>
      </c>
      <c r="F23" s="331"/>
      <c r="G23" s="12"/>
      <c r="H23" s="16"/>
    </row>
    <row r="24" spans="2:8" ht="30.75" customHeight="1">
      <c r="B24" s="11"/>
      <c r="C24" s="332" t="s">
        <v>243</v>
      </c>
      <c r="D24" s="333"/>
      <c r="E24" s="330" t="s">
        <v>244</v>
      </c>
      <c r="F24" s="331"/>
      <c r="G24" s="12"/>
      <c r="H24" s="16"/>
    </row>
    <row r="25" spans="2:8" ht="33" customHeight="1">
      <c r="B25" s="11"/>
      <c r="C25" s="332" t="s">
        <v>245</v>
      </c>
      <c r="D25" s="333"/>
      <c r="E25" s="330" t="s">
        <v>246</v>
      </c>
      <c r="F25" s="331"/>
      <c r="G25" s="12"/>
      <c r="H25" s="16"/>
    </row>
    <row r="26" spans="2:8" ht="30" customHeight="1">
      <c r="B26" s="11"/>
      <c r="C26" s="332" t="s">
        <v>247</v>
      </c>
      <c r="D26" s="333"/>
      <c r="E26" s="330" t="s">
        <v>248</v>
      </c>
      <c r="F26" s="331"/>
      <c r="G26" s="12"/>
      <c r="H26" s="16"/>
    </row>
    <row r="27" spans="2:8" ht="35.25" customHeight="1">
      <c r="B27" s="11"/>
      <c r="C27" s="332" t="s">
        <v>249</v>
      </c>
      <c r="D27" s="333"/>
      <c r="E27" s="330" t="s">
        <v>250</v>
      </c>
      <c r="F27" s="331"/>
      <c r="G27" s="12"/>
      <c r="H27" s="16"/>
    </row>
    <row r="28" spans="2:8" ht="31.5" customHeight="1">
      <c r="B28" s="11"/>
      <c r="C28" s="332" t="s">
        <v>251</v>
      </c>
      <c r="D28" s="333"/>
      <c r="E28" s="330" t="s">
        <v>252</v>
      </c>
      <c r="F28" s="331"/>
      <c r="G28" s="12"/>
      <c r="H28" s="16"/>
    </row>
    <row r="29" spans="2:8" ht="35.25" customHeight="1">
      <c r="B29" s="11"/>
      <c r="C29" s="332" t="s">
        <v>253</v>
      </c>
      <c r="D29" s="333"/>
      <c r="E29" s="330" t="s">
        <v>254</v>
      </c>
      <c r="F29" s="331"/>
      <c r="G29" s="12"/>
      <c r="H29" s="16"/>
    </row>
    <row r="30" spans="2:8" ht="59.25" customHeight="1">
      <c r="B30" s="11"/>
      <c r="C30" s="332" t="s">
        <v>255</v>
      </c>
      <c r="D30" s="333"/>
      <c r="E30" s="330" t="s">
        <v>256</v>
      </c>
      <c r="F30" s="331"/>
      <c r="G30" s="12"/>
      <c r="H30" s="16"/>
    </row>
    <row r="31" spans="2:8" ht="57" customHeight="1">
      <c r="B31" s="11"/>
      <c r="C31" s="332" t="s">
        <v>257</v>
      </c>
      <c r="D31" s="333"/>
      <c r="E31" s="330" t="s">
        <v>258</v>
      </c>
      <c r="F31" s="331"/>
      <c r="G31" s="12"/>
      <c r="H31" s="16"/>
    </row>
    <row r="32" spans="2:8" ht="82.5" customHeight="1">
      <c r="B32" s="11"/>
      <c r="C32" s="332" t="s">
        <v>259</v>
      </c>
      <c r="D32" s="333"/>
      <c r="E32" s="330" t="s">
        <v>260</v>
      </c>
      <c r="F32" s="331"/>
      <c r="G32" s="12"/>
      <c r="H32" s="16"/>
    </row>
    <row r="33" spans="2:8" ht="46.5" customHeight="1">
      <c r="B33" s="11"/>
      <c r="C33" s="332" t="s">
        <v>261</v>
      </c>
      <c r="D33" s="333"/>
      <c r="E33" s="330" t="s">
        <v>262</v>
      </c>
      <c r="F33" s="331"/>
      <c r="G33" s="12"/>
      <c r="H33" s="16"/>
    </row>
    <row r="34" spans="2:8" ht="6.75" customHeight="1" thickBot="1">
      <c r="B34" s="11"/>
      <c r="C34" s="340"/>
      <c r="D34" s="341"/>
      <c r="E34" s="342"/>
      <c r="F34" s="343"/>
      <c r="G34" s="12"/>
      <c r="H34" s="16"/>
    </row>
    <row r="35" spans="2:8" ht="15" thickTop="1">
      <c r="B35" s="11"/>
      <c r="C35" s="17"/>
      <c r="D35" s="17"/>
      <c r="E35" s="18"/>
      <c r="F35" s="18"/>
      <c r="G35" s="12"/>
      <c r="H35" s="16"/>
    </row>
    <row r="36" spans="2:8" ht="21" customHeight="1">
      <c r="B36" s="334" t="s">
        <v>263</v>
      </c>
      <c r="C36" s="335"/>
      <c r="D36" s="335"/>
      <c r="E36" s="335"/>
      <c r="F36" s="335"/>
      <c r="G36" s="335"/>
      <c r="H36" s="336"/>
    </row>
    <row r="37" spans="2:8" ht="20.25" customHeight="1">
      <c r="B37" s="334" t="s">
        <v>264</v>
      </c>
      <c r="C37" s="335"/>
      <c r="D37" s="335"/>
      <c r="E37" s="335"/>
      <c r="F37" s="335"/>
      <c r="G37" s="335"/>
      <c r="H37" s="336"/>
    </row>
    <row r="38" spans="2:8" ht="20.25" customHeight="1">
      <c r="B38" s="334" t="s">
        <v>265</v>
      </c>
      <c r="C38" s="335"/>
      <c r="D38" s="335"/>
      <c r="E38" s="335"/>
      <c r="F38" s="335"/>
      <c r="G38" s="335"/>
      <c r="H38" s="336"/>
    </row>
    <row r="39" spans="2:8" ht="21.75" customHeight="1">
      <c r="B39" s="334" t="s">
        <v>266</v>
      </c>
      <c r="C39" s="335"/>
      <c r="D39" s="335"/>
      <c r="E39" s="335"/>
      <c r="F39" s="335"/>
      <c r="G39" s="335"/>
      <c r="H39" s="336"/>
    </row>
    <row r="40" spans="2:8" ht="22.5" customHeight="1">
      <c r="B40" s="334" t="s">
        <v>267</v>
      </c>
      <c r="C40" s="335"/>
      <c r="D40" s="335"/>
      <c r="E40" s="335"/>
      <c r="F40" s="335"/>
      <c r="G40" s="335"/>
      <c r="H40" s="336"/>
    </row>
    <row r="41" spans="2:8" ht="32.25" customHeight="1" thickBot="1">
      <c r="B41" s="337" t="s">
        <v>268</v>
      </c>
      <c r="C41" s="338"/>
      <c r="D41" s="338"/>
      <c r="E41" s="338"/>
      <c r="F41" s="338"/>
      <c r="G41" s="338"/>
      <c r="H41" s="339"/>
    </row>
  </sheetData>
  <mergeCells count="62">
    <mergeCell ref="B40:H40"/>
    <mergeCell ref="B41:H41"/>
    <mergeCell ref="C34:D34"/>
    <mergeCell ref="E34:F34"/>
    <mergeCell ref="B36:H36"/>
    <mergeCell ref="B37:H37"/>
    <mergeCell ref="B38:H38"/>
    <mergeCell ref="B39:H39"/>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2:D22"/>
    <mergeCell ref="E22:F22"/>
    <mergeCell ref="C23:D23"/>
    <mergeCell ref="E23:F23"/>
    <mergeCell ref="C24:D24"/>
    <mergeCell ref="E24:F24"/>
    <mergeCell ref="C19:D19"/>
    <mergeCell ref="E19:F19"/>
    <mergeCell ref="C20:D20"/>
    <mergeCell ref="E20:F20"/>
    <mergeCell ref="C21:D21"/>
    <mergeCell ref="E21:F21"/>
    <mergeCell ref="C16:D16"/>
    <mergeCell ref="E16:F16"/>
    <mergeCell ref="C17:D17"/>
    <mergeCell ref="E17:F17"/>
    <mergeCell ref="C18:D18"/>
    <mergeCell ref="E18:F18"/>
    <mergeCell ref="C13:D13"/>
    <mergeCell ref="E13:F13"/>
    <mergeCell ref="C14:D14"/>
    <mergeCell ref="E14:F14"/>
    <mergeCell ref="C15:D15"/>
    <mergeCell ref="E15:F15"/>
    <mergeCell ref="C10:D10"/>
    <mergeCell ref="E10:F10"/>
    <mergeCell ref="C11:D11"/>
    <mergeCell ref="E11:F11"/>
    <mergeCell ref="C12:D12"/>
    <mergeCell ref="E12:F12"/>
    <mergeCell ref="B2:H2"/>
    <mergeCell ref="B3:H3"/>
    <mergeCell ref="B4:H4"/>
    <mergeCell ref="B6:H7"/>
    <mergeCell ref="C9:D9"/>
    <mergeCell ref="E9:F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5CF7D-1872-4C37-9907-E47A51458B99}">
  <sheetPr>
    <tabColor theme="4" tint="-0.249977111117893"/>
  </sheetPr>
  <dimension ref="A1:KL60"/>
  <sheetViews>
    <sheetView tabSelected="1" topLeftCell="S45" zoomScale="80" zoomScaleNormal="80" workbookViewId="0">
      <selection activeCell="AH45" sqref="AH45:AH49"/>
    </sheetView>
  </sheetViews>
  <sheetFormatPr defaultColWidth="11.42578125" defaultRowHeight="14.45"/>
  <cols>
    <col min="1" max="1" width="11.5703125" customWidth="1"/>
    <col min="2" max="2" width="21" style="99" customWidth="1"/>
    <col min="3" max="3" width="19.7109375" customWidth="1"/>
    <col min="4" max="4" width="28.28515625" customWidth="1"/>
    <col min="5" max="5" width="21.5703125" customWidth="1"/>
    <col min="6" max="6" width="30.7109375" customWidth="1"/>
    <col min="7" max="7" width="23.28515625" customWidth="1"/>
    <col min="8" max="8" width="12.140625" customWidth="1"/>
    <col min="9" max="9" width="13.28515625" customWidth="1"/>
    <col min="10" max="10" width="11.5703125"/>
    <col min="11" max="11" width="28.5703125" customWidth="1"/>
    <col min="12" max="12" width="22.85546875" customWidth="1"/>
    <col min="13" max="15" width="11.5703125"/>
    <col min="16" max="16" width="33.42578125" style="256" customWidth="1"/>
    <col min="17" max="17" width="18.28515625" customWidth="1"/>
    <col min="18" max="20" width="11.5703125"/>
    <col min="21" max="21" width="17.28515625" customWidth="1"/>
    <col min="22" max="22" width="14" customWidth="1"/>
    <col min="23" max="23" width="14" bestFit="1" customWidth="1"/>
    <col min="24" max="24" width="38.7109375" hidden="1" customWidth="1"/>
    <col min="25" max="25" width="44.85546875" hidden="1" customWidth="1"/>
    <col min="26" max="26" width="4.85546875" hidden="1" customWidth="1"/>
    <col min="27" max="28" width="11.85546875" customWidth="1"/>
    <col min="29" max="29" width="41.7109375" hidden="1" customWidth="1"/>
    <col min="30" max="30" width="4.85546875" hidden="1" customWidth="1"/>
    <col min="31" max="31" width="13.42578125" customWidth="1"/>
    <col min="32" max="32" width="11.5703125"/>
    <col min="33" max="33" width="13.42578125" customWidth="1"/>
    <col min="34" max="34" width="21.140625" customWidth="1"/>
    <col min="35" max="35" width="32" customWidth="1"/>
    <col min="36" max="36" width="15" customWidth="1"/>
    <col min="37" max="37" width="16.140625" customWidth="1"/>
    <col min="38" max="38" width="17.85546875" bestFit="1" customWidth="1"/>
    <col min="39" max="39" width="12" bestFit="1" customWidth="1"/>
    <col min="40" max="40" width="11.5703125"/>
    <col min="41" max="298" width="11.42578125" style="26"/>
    <col min="299" max="16384" width="11.42578125" style="29"/>
  </cols>
  <sheetData>
    <row r="1" spans="1:298" s="165" customFormat="1" ht="16.5" customHeight="1">
      <c r="A1" s="373"/>
      <c r="B1" s="374"/>
      <c r="C1" s="374"/>
      <c r="D1" s="363" t="s">
        <v>269</v>
      </c>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363"/>
      <c r="AJ1" s="363"/>
      <c r="AK1" s="363"/>
      <c r="AL1" s="365" t="s">
        <v>270</v>
      </c>
      <c r="AM1" s="365"/>
      <c r="AN1" s="365"/>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64"/>
      <c r="BS1" s="164"/>
      <c r="BT1" s="164"/>
      <c r="BU1" s="164"/>
      <c r="BV1" s="164"/>
      <c r="BW1" s="164"/>
      <c r="BX1" s="164"/>
      <c r="BY1" s="164"/>
      <c r="BZ1" s="164"/>
      <c r="CA1" s="164"/>
      <c r="CB1" s="164"/>
      <c r="CC1" s="164"/>
      <c r="CD1" s="164"/>
      <c r="CE1" s="164"/>
      <c r="CF1" s="164"/>
      <c r="CG1" s="164"/>
      <c r="CH1" s="164"/>
      <c r="CI1" s="164"/>
      <c r="CJ1" s="164"/>
      <c r="CK1" s="164"/>
      <c r="CL1" s="164"/>
      <c r="CM1" s="164"/>
      <c r="CN1" s="164"/>
      <c r="CO1" s="164"/>
      <c r="CP1" s="164"/>
      <c r="CQ1" s="164"/>
      <c r="CR1" s="164"/>
      <c r="CS1" s="164"/>
      <c r="CT1" s="164"/>
      <c r="CU1" s="164"/>
      <c r="CV1" s="164"/>
      <c r="CW1" s="164"/>
      <c r="CX1" s="164"/>
      <c r="CY1" s="164"/>
      <c r="CZ1" s="164"/>
      <c r="DA1" s="164"/>
      <c r="DB1" s="164"/>
      <c r="DC1" s="164"/>
      <c r="DD1" s="164"/>
      <c r="DE1" s="164"/>
      <c r="DF1" s="164"/>
      <c r="DG1" s="164"/>
      <c r="DH1" s="164"/>
      <c r="DI1" s="164"/>
      <c r="DJ1" s="164"/>
      <c r="DK1" s="164"/>
      <c r="DL1" s="164"/>
      <c r="DM1" s="164"/>
      <c r="DN1" s="164"/>
      <c r="DO1" s="164"/>
      <c r="DP1" s="164"/>
      <c r="DQ1" s="164"/>
      <c r="DR1" s="164"/>
      <c r="DS1" s="164"/>
      <c r="DT1" s="164"/>
      <c r="DU1" s="164"/>
      <c r="DV1" s="164"/>
      <c r="DW1" s="164"/>
      <c r="DX1" s="164"/>
      <c r="DY1" s="164"/>
      <c r="DZ1" s="164"/>
      <c r="EA1" s="164"/>
      <c r="EB1" s="164"/>
      <c r="EC1" s="164"/>
      <c r="ED1" s="164"/>
      <c r="EE1" s="164"/>
      <c r="EF1" s="164"/>
      <c r="EG1" s="164"/>
      <c r="EH1" s="164"/>
      <c r="EI1" s="164"/>
      <c r="EJ1" s="164"/>
      <c r="EK1" s="164"/>
      <c r="EL1" s="164"/>
      <c r="EM1" s="164"/>
      <c r="EN1" s="164"/>
      <c r="EO1" s="164"/>
      <c r="EP1" s="164"/>
      <c r="EQ1" s="164"/>
      <c r="ER1" s="164"/>
      <c r="ES1" s="164"/>
      <c r="ET1" s="164"/>
      <c r="EU1" s="164"/>
      <c r="EV1" s="164"/>
      <c r="EW1" s="164"/>
      <c r="EX1" s="164"/>
      <c r="EY1" s="164"/>
      <c r="EZ1" s="164"/>
      <c r="FA1" s="164"/>
      <c r="FB1" s="164"/>
      <c r="FC1" s="164"/>
      <c r="FD1" s="164"/>
      <c r="FE1" s="164"/>
      <c r="FF1" s="164"/>
      <c r="FG1" s="164"/>
      <c r="FH1" s="164"/>
      <c r="FI1" s="164"/>
      <c r="FJ1" s="164"/>
      <c r="FK1" s="164"/>
      <c r="FL1" s="164"/>
      <c r="FM1" s="164"/>
      <c r="FN1" s="164"/>
      <c r="FO1" s="164"/>
      <c r="FP1" s="164"/>
      <c r="FQ1" s="164"/>
      <c r="FR1" s="164"/>
      <c r="FS1" s="164"/>
      <c r="FT1" s="164"/>
      <c r="FU1" s="164"/>
      <c r="FV1" s="164"/>
      <c r="FW1" s="164"/>
      <c r="FX1" s="164"/>
      <c r="FY1" s="164"/>
      <c r="FZ1" s="164"/>
      <c r="GA1" s="164"/>
      <c r="GB1" s="164"/>
      <c r="GC1" s="164"/>
      <c r="GD1" s="164"/>
      <c r="GE1" s="164"/>
      <c r="GF1" s="164"/>
      <c r="GG1" s="164"/>
      <c r="GH1" s="164"/>
      <c r="GI1" s="164"/>
      <c r="GJ1" s="164"/>
      <c r="GK1" s="164"/>
      <c r="GL1" s="164"/>
      <c r="GM1" s="164"/>
      <c r="GN1" s="164"/>
      <c r="GO1" s="164"/>
      <c r="GP1" s="164"/>
      <c r="GQ1" s="164"/>
      <c r="GR1" s="164"/>
      <c r="GS1" s="164"/>
      <c r="GT1" s="164"/>
      <c r="GU1" s="164"/>
      <c r="GV1" s="164"/>
      <c r="GW1" s="164"/>
      <c r="GX1" s="164"/>
      <c r="GY1" s="164"/>
      <c r="GZ1" s="164"/>
      <c r="HA1" s="164"/>
      <c r="HB1" s="164"/>
      <c r="HC1" s="164"/>
      <c r="HD1" s="164"/>
      <c r="HE1" s="164"/>
      <c r="HF1" s="164"/>
      <c r="HG1" s="164"/>
      <c r="HH1" s="164"/>
      <c r="HI1" s="164"/>
      <c r="HJ1" s="164"/>
      <c r="HK1" s="164"/>
      <c r="HL1" s="164"/>
      <c r="HM1" s="164"/>
      <c r="HN1" s="164"/>
      <c r="HO1" s="164"/>
      <c r="HP1" s="164"/>
      <c r="HQ1" s="164"/>
      <c r="HR1" s="164"/>
      <c r="HS1" s="164"/>
      <c r="HT1" s="164"/>
      <c r="HU1" s="164"/>
      <c r="HV1" s="164"/>
      <c r="HW1" s="164"/>
      <c r="HX1" s="164"/>
      <c r="HY1" s="164"/>
      <c r="HZ1" s="164"/>
      <c r="IA1" s="164"/>
      <c r="IB1" s="164"/>
      <c r="IC1" s="164"/>
      <c r="ID1" s="164"/>
      <c r="IE1" s="164"/>
      <c r="IF1" s="164"/>
      <c r="IG1" s="164"/>
      <c r="IH1" s="164"/>
      <c r="II1" s="164"/>
      <c r="IJ1" s="164"/>
      <c r="IK1" s="164"/>
      <c r="IL1" s="164"/>
      <c r="IM1" s="164"/>
      <c r="IN1" s="164"/>
      <c r="IO1" s="164"/>
      <c r="IP1" s="164"/>
      <c r="IQ1" s="164"/>
      <c r="IR1" s="164"/>
      <c r="IS1" s="164"/>
      <c r="IT1" s="164"/>
      <c r="IU1" s="164"/>
      <c r="IV1" s="164"/>
      <c r="IW1" s="164"/>
      <c r="IX1" s="164"/>
      <c r="IY1" s="164"/>
      <c r="IZ1" s="164"/>
      <c r="JA1" s="164"/>
      <c r="JB1" s="164"/>
      <c r="JC1" s="164"/>
      <c r="JD1" s="164"/>
      <c r="JE1" s="164"/>
      <c r="JF1" s="164"/>
      <c r="JG1" s="164"/>
      <c r="JH1" s="164"/>
      <c r="JI1" s="164"/>
      <c r="JJ1" s="164"/>
      <c r="JK1" s="164"/>
      <c r="JL1" s="164"/>
      <c r="JM1" s="164"/>
      <c r="JN1" s="164"/>
      <c r="JO1" s="164"/>
      <c r="JP1" s="164"/>
      <c r="JQ1" s="164"/>
      <c r="JR1" s="164"/>
      <c r="JS1" s="164"/>
      <c r="JT1" s="164"/>
      <c r="JU1" s="164"/>
      <c r="JV1" s="164"/>
      <c r="JW1" s="164"/>
      <c r="JX1" s="164"/>
      <c r="JY1" s="164"/>
      <c r="JZ1" s="164"/>
      <c r="KA1" s="164"/>
      <c r="KB1" s="164"/>
      <c r="KC1" s="164"/>
      <c r="KD1" s="164"/>
      <c r="KE1" s="164"/>
      <c r="KF1" s="164"/>
      <c r="KG1" s="164"/>
      <c r="KH1" s="164"/>
      <c r="KI1" s="164"/>
      <c r="KJ1" s="164"/>
      <c r="KK1" s="164"/>
      <c r="KL1" s="164"/>
    </row>
    <row r="2" spans="1:298" s="165" customFormat="1" ht="39.75" customHeight="1">
      <c r="A2" s="375"/>
      <c r="B2" s="376"/>
      <c r="C2" s="376"/>
      <c r="D2" s="364"/>
      <c r="E2" s="364"/>
      <c r="F2" s="364"/>
      <c r="G2" s="364"/>
      <c r="H2" s="364"/>
      <c r="I2" s="364"/>
      <c r="J2" s="364"/>
      <c r="K2" s="364"/>
      <c r="L2" s="364"/>
      <c r="M2" s="364"/>
      <c r="N2" s="364"/>
      <c r="O2" s="364"/>
      <c r="P2" s="364"/>
      <c r="Q2" s="364"/>
      <c r="R2" s="364"/>
      <c r="S2" s="364"/>
      <c r="T2" s="364"/>
      <c r="U2" s="364"/>
      <c r="V2" s="364"/>
      <c r="W2" s="364"/>
      <c r="X2" s="364"/>
      <c r="Y2" s="364"/>
      <c r="Z2" s="364"/>
      <c r="AA2" s="364"/>
      <c r="AB2" s="364"/>
      <c r="AC2" s="364"/>
      <c r="AD2" s="364"/>
      <c r="AE2" s="364"/>
      <c r="AF2" s="364"/>
      <c r="AG2" s="364"/>
      <c r="AH2" s="364"/>
      <c r="AI2" s="364"/>
      <c r="AJ2" s="364"/>
      <c r="AK2" s="364"/>
      <c r="AL2" s="365"/>
      <c r="AM2" s="365"/>
      <c r="AN2" s="365"/>
      <c r="AO2" s="164"/>
      <c r="AP2" s="164"/>
      <c r="AQ2" s="164"/>
      <c r="AR2" s="164"/>
      <c r="AS2" s="164"/>
      <c r="AT2" s="164"/>
      <c r="AU2" s="164"/>
      <c r="AV2" s="164"/>
      <c r="AW2" s="164"/>
      <c r="AX2" s="164"/>
      <c r="AY2" s="164"/>
      <c r="AZ2" s="164"/>
      <c r="BA2" s="164"/>
      <c r="BB2" s="164"/>
      <c r="BC2" s="164"/>
      <c r="BD2" s="164"/>
      <c r="BE2" s="164"/>
      <c r="BF2" s="164"/>
      <c r="BG2" s="164"/>
      <c r="BH2" s="164"/>
      <c r="BI2" s="164"/>
      <c r="BJ2" s="164"/>
      <c r="BK2" s="164"/>
      <c r="BL2" s="164"/>
      <c r="BM2" s="164"/>
      <c r="BN2" s="164"/>
      <c r="BO2" s="164"/>
      <c r="BP2" s="164"/>
      <c r="BQ2" s="164"/>
      <c r="BR2" s="164"/>
      <c r="BS2" s="164"/>
      <c r="BT2" s="164"/>
      <c r="BU2" s="164"/>
      <c r="BV2" s="164"/>
      <c r="BW2" s="164"/>
      <c r="BX2" s="164"/>
      <c r="BY2" s="164"/>
      <c r="BZ2" s="164"/>
      <c r="CA2" s="164"/>
      <c r="CB2" s="164"/>
      <c r="CC2" s="164"/>
      <c r="CD2" s="164"/>
      <c r="CE2" s="164"/>
      <c r="CF2" s="164"/>
      <c r="CG2" s="164"/>
      <c r="CH2" s="164"/>
      <c r="CI2" s="164"/>
      <c r="CJ2" s="164"/>
      <c r="CK2" s="164"/>
      <c r="CL2" s="164"/>
      <c r="CM2" s="164"/>
      <c r="CN2" s="164"/>
      <c r="CO2" s="164"/>
      <c r="CP2" s="164"/>
      <c r="CQ2" s="164"/>
      <c r="CR2" s="164"/>
      <c r="CS2" s="164"/>
      <c r="CT2" s="164"/>
      <c r="CU2" s="164"/>
      <c r="CV2" s="164"/>
      <c r="CW2" s="164"/>
      <c r="CX2" s="164"/>
      <c r="CY2" s="164"/>
      <c r="CZ2" s="164"/>
      <c r="DA2" s="164"/>
      <c r="DB2" s="164"/>
      <c r="DC2" s="164"/>
      <c r="DD2" s="164"/>
      <c r="DE2" s="164"/>
      <c r="DF2" s="164"/>
      <c r="DG2" s="164"/>
      <c r="DH2" s="164"/>
      <c r="DI2" s="164"/>
      <c r="DJ2" s="164"/>
      <c r="DK2" s="164"/>
      <c r="DL2" s="164"/>
      <c r="DM2" s="164"/>
      <c r="DN2" s="164"/>
      <c r="DO2" s="164"/>
      <c r="DP2" s="164"/>
      <c r="DQ2" s="164"/>
      <c r="DR2" s="164"/>
      <c r="DS2" s="164"/>
      <c r="DT2" s="164"/>
      <c r="DU2" s="164"/>
      <c r="DV2" s="164"/>
      <c r="DW2" s="164"/>
      <c r="DX2" s="164"/>
      <c r="DY2" s="164"/>
      <c r="DZ2" s="164"/>
      <c r="EA2" s="164"/>
      <c r="EB2" s="164"/>
      <c r="EC2" s="164"/>
      <c r="ED2" s="164"/>
      <c r="EE2" s="164"/>
      <c r="EF2" s="164"/>
      <c r="EG2" s="164"/>
      <c r="EH2" s="164"/>
      <c r="EI2" s="164"/>
      <c r="EJ2" s="164"/>
      <c r="EK2" s="164"/>
      <c r="EL2" s="164"/>
      <c r="EM2" s="164"/>
      <c r="EN2" s="164"/>
      <c r="EO2" s="164"/>
      <c r="EP2" s="164"/>
      <c r="EQ2" s="164"/>
      <c r="ER2" s="164"/>
      <c r="ES2" s="164"/>
      <c r="ET2" s="164"/>
      <c r="EU2" s="164"/>
      <c r="EV2" s="164"/>
      <c r="EW2" s="164"/>
      <c r="EX2" s="164"/>
      <c r="EY2" s="164"/>
      <c r="EZ2" s="164"/>
      <c r="FA2" s="164"/>
      <c r="FB2" s="164"/>
      <c r="FC2" s="164"/>
      <c r="FD2" s="164"/>
      <c r="FE2" s="164"/>
      <c r="FF2" s="164"/>
      <c r="FG2" s="164"/>
      <c r="FH2" s="164"/>
      <c r="FI2" s="164"/>
      <c r="FJ2" s="164"/>
      <c r="FK2" s="164"/>
      <c r="FL2" s="164"/>
      <c r="FM2" s="164"/>
      <c r="FN2" s="164"/>
      <c r="FO2" s="164"/>
      <c r="FP2" s="164"/>
      <c r="FQ2" s="164"/>
      <c r="FR2" s="164"/>
      <c r="FS2" s="164"/>
      <c r="FT2" s="164"/>
      <c r="FU2" s="164"/>
      <c r="FV2" s="164"/>
      <c r="FW2" s="164"/>
      <c r="FX2" s="164"/>
      <c r="FY2" s="164"/>
      <c r="FZ2" s="164"/>
      <c r="GA2" s="164"/>
      <c r="GB2" s="164"/>
      <c r="GC2" s="164"/>
      <c r="GD2" s="164"/>
      <c r="GE2" s="164"/>
      <c r="GF2" s="164"/>
      <c r="GG2" s="164"/>
      <c r="GH2" s="164"/>
      <c r="GI2" s="164"/>
      <c r="GJ2" s="164"/>
      <c r="GK2" s="164"/>
      <c r="GL2" s="164"/>
      <c r="GM2" s="164"/>
      <c r="GN2" s="164"/>
      <c r="GO2" s="164"/>
      <c r="GP2" s="164"/>
      <c r="GQ2" s="164"/>
      <c r="GR2" s="164"/>
      <c r="GS2" s="164"/>
      <c r="GT2" s="164"/>
      <c r="GU2" s="164"/>
      <c r="GV2" s="164"/>
      <c r="GW2" s="164"/>
      <c r="GX2" s="164"/>
      <c r="GY2" s="164"/>
      <c r="GZ2" s="164"/>
      <c r="HA2" s="164"/>
      <c r="HB2" s="164"/>
      <c r="HC2" s="164"/>
      <c r="HD2" s="164"/>
      <c r="HE2" s="164"/>
      <c r="HF2" s="164"/>
      <c r="HG2" s="164"/>
      <c r="HH2" s="164"/>
      <c r="HI2" s="164"/>
      <c r="HJ2" s="164"/>
      <c r="HK2" s="164"/>
      <c r="HL2" s="164"/>
      <c r="HM2" s="164"/>
      <c r="HN2" s="164"/>
      <c r="HO2" s="164"/>
      <c r="HP2" s="164"/>
      <c r="HQ2" s="164"/>
      <c r="HR2" s="164"/>
      <c r="HS2" s="164"/>
      <c r="HT2" s="164"/>
      <c r="HU2" s="164"/>
      <c r="HV2" s="164"/>
      <c r="HW2" s="164"/>
      <c r="HX2" s="164"/>
      <c r="HY2" s="164"/>
      <c r="HZ2" s="164"/>
      <c r="IA2" s="164"/>
      <c r="IB2" s="164"/>
      <c r="IC2" s="164"/>
      <c r="ID2" s="164"/>
      <c r="IE2" s="164"/>
      <c r="IF2" s="164"/>
      <c r="IG2" s="164"/>
      <c r="IH2" s="164"/>
      <c r="II2" s="164"/>
      <c r="IJ2" s="164"/>
      <c r="IK2" s="164"/>
      <c r="IL2" s="164"/>
      <c r="IM2" s="164"/>
      <c r="IN2" s="164"/>
      <c r="IO2" s="164"/>
      <c r="IP2" s="164"/>
      <c r="IQ2" s="164"/>
      <c r="IR2" s="164"/>
      <c r="IS2" s="164"/>
      <c r="IT2" s="164"/>
      <c r="IU2" s="164"/>
      <c r="IV2" s="164"/>
      <c r="IW2" s="164"/>
      <c r="IX2" s="164"/>
      <c r="IY2" s="164"/>
      <c r="IZ2" s="164"/>
      <c r="JA2" s="164"/>
      <c r="JB2" s="164"/>
      <c r="JC2" s="164"/>
      <c r="JD2" s="164"/>
      <c r="JE2" s="164"/>
      <c r="JF2" s="164"/>
      <c r="JG2" s="164"/>
      <c r="JH2" s="164"/>
      <c r="JI2" s="164"/>
      <c r="JJ2" s="164"/>
      <c r="JK2" s="164"/>
      <c r="JL2" s="164"/>
      <c r="JM2" s="164"/>
      <c r="JN2" s="164"/>
      <c r="JO2" s="164"/>
      <c r="JP2" s="164"/>
      <c r="JQ2" s="164"/>
      <c r="JR2" s="164"/>
      <c r="JS2" s="164"/>
      <c r="JT2" s="164"/>
      <c r="JU2" s="164"/>
      <c r="JV2" s="164"/>
      <c r="JW2" s="164"/>
      <c r="JX2" s="164"/>
      <c r="JY2" s="164"/>
      <c r="JZ2" s="164"/>
      <c r="KA2" s="164"/>
      <c r="KB2" s="164"/>
      <c r="KC2" s="164"/>
      <c r="KD2" s="164"/>
      <c r="KE2" s="164"/>
      <c r="KF2" s="164"/>
      <c r="KG2" s="164"/>
      <c r="KH2" s="164"/>
      <c r="KI2" s="164"/>
      <c r="KJ2" s="164"/>
      <c r="KK2" s="164"/>
      <c r="KL2" s="164"/>
    </row>
    <row r="3" spans="1:298" s="165" customFormat="1" ht="13.9">
      <c r="A3" s="2"/>
      <c r="B3" s="246"/>
      <c r="C3" s="3"/>
      <c r="D3" s="364"/>
      <c r="E3" s="364"/>
      <c r="F3" s="364"/>
      <c r="G3" s="364"/>
      <c r="H3" s="364"/>
      <c r="I3" s="364"/>
      <c r="J3" s="364"/>
      <c r="K3" s="364"/>
      <c r="L3" s="364"/>
      <c r="M3" s="364"/>
      <c r="N3" s="364"/>
      <c r="O3" s="364"/>
      <c r="P3" s="364"/>
      <c r="Q3" s="364"/>
      <c r="R3" s="364"/>
      <c r="S3" s="364"/>
      <c r="T3" s="364"/>
      <c r="U3" s="364"/>
      <c r="V3" s="364"/>
      <c r="W3" s="364"/>
      <c r="X3" s="364"/>
      <c r="Y3" s="364"/>
      <c r="Z3" s="364"/>
      <c r="AA3" s="364"/>
      <c r="AB3" s="364"/>
      <c r="AC3" s="364"/>
      <c r="AD3" s="364"/>
      <c r="AE3" s="364"/>
      <c r="AF3" s="364"/>
      <c r="AG3" s="364"/>
      <c r="AH3" s="364"/>
      <c r="AI3" s="364"/>
      <c r="AJ3" s="364"/>
      <c r="AK3" s="364"/>
      <c r="AL3" s="365"/>
      <c r="AM3" s="365"/>
      <c r="AN3" s="365"/>
      <c r="AO3" s="164"/>
      <c r="AP3" s="164"/>
      <c r="AQ3" s="164"/>
      <c r="AR3" s="164"/>
      <c r="AS3" s="164"/>
      <c r="AT3" s="164"/>
      <c r="AU3" s="164"/>
      <c r="AV3" s="164"/>
      <c r="AW3" s="164"/>
      <c r="AX3" s="164"/>
      <c r="AY3" s="164"/>
      <c r="AZ3" s="164"/>
      <c r="BA3" s="164"/>
      <c r="BB3" s="164"/>
      <c r="BC3" s="164"/>
      <c r="BD3" s="164"/>
      <c r="BE3" s="164"/>
      <c r="BF3" s="164"/>
      <c r="BG3" s="164"/>
      <c r="BH3" s="164"/>
      <c r="BI3" s="164"/>
      <c r="BJ3" s="164"/>
      <c r="BK3" s="164"/>
      <c r="BL3" s="164"/>
      <c r="BM3" s="164"/>
      <c r="BN3" s="164"/>
      <c r="BO3" s="164"/>
      <c r="BP3" s="164"/>
      <c r="BQ3" s="164"/>
      <c r="BR3" s="164"/>
      <c r="BS3" s="164"/>
      <c r="BT3" s="164"/>
      <c r="BU3" s="164"/>
      <c r="BV3" s="164"/>
      <c r="BW3" s="164"/>
      <c r="BX3" s="164"/>
      <c r="BY3" s="164"/>
      <c r="BZ3" s="164"/>
      <c r="CA3" s="164"/>
      <c r="CB3" s="164"/>
      <c r="CC3" s="164"/>
      <c r="CD3" s="164"/>
      <c r="CE3" s="164"/>
      <c r="CF3" s="164"/>
      <c r="CG3" s="164"/>
      <c r="CH3" s="164"/>
      <c r="CI3" s="164"/>
      <c r="CJ3" s="164"/>
      <c r="CK3" s="164"/>
      <c r="CL3" s="164"/>
      <c r="CM3" s="164"/>
      <c r="CN3" s="164"/>
      <c r="CO3" s="164"/>
      <c r="CP3" s="164"/>
      <c r="CQ3" s="164"/>
      <c r="CR3" s="164"/>
      <c r="CS3" s="164"/>
      <c r="CT3" s="164"/>
      <c r="CU3" s="164"/>
      <c r="CV3" s="164"/>
      <c r="CW3" s="164"/>
      <c r="CX3" s="164"/>
      <c r="CY3" s="164"/>
      <c r="CZ3" s="164"/>
      <c r="DA3" s="164"/>
      <c r="DB3" s="164"/>
      <c r="DC3" s="164"/>
      <c r="DD3" s="164"/>
      <c r="DE3" s="164"/>
      <c r="DF3" s="164"/>
      <c r="DG3" s="164"/>
      <c r="DH3" s="164"/>
      <c r="DI3" s="164"/>
      <c r="DJ3" s="164"/>
      <c r="DK3" s="164"/>
      <c r="DL3" s="164"/>
      <c r="DM3" s="164"/>
      <c r="DN3" s="164"/>
      <c r="DO3" s="164"/>
      <c r="DP3" s="164"/>
      <c r="DQ3" s="164"/>
      <c r="DR3" s="164"/>
      <c r="DS3" s="164"/>
      <c r="DT3" s="164"/>
      <c r="DU3" s="164"/>
      <c r="DV3" s="164"/>
      <c r="DW3" s="164"/>
      <c r="DX3" s="164"/>
      <c r="DY3" s="164"/>
      <c r="DZ3" s="164"/>
      <c r="EA3" s="164"/>
      <c r="EB3" s="164"/>
      <c r="EC3" s="164"/>
      <c r="ED3" s="164"/>
      <c r="EE3" s="164"/>
      <c r="EF3" s="164"/>
      <c r="EG3" s="164"/>
      <c r="EH3" s="164"/>
      <c r="EI3" s="164"/>
      <c r="EJ3" s="164"/>
      <c r="EK3" s="164"/>
      <c r="EL3" s="164"/>
      <c r="EM3" s="164"/>
      <c r="EN3" s="164"/>
      <c r="EO3" s="164"/>
      <c r="EP3" s="164"/>
      <c r="EQ3" s="164"/>
      <c r="ER3" s="164"/>
      <c r="ES3" s="164"/>
      <c r="ET3" s="164"/>
      <c r="EU3" s="164"/>
      <c r="EV3" s="164"/>
      <c r="EW3" s="164"/>
      <c r="EX3" s="164"/>
      <c r="EY3" s="164"/>
      <c r="EZ3" s="164"/>
      <c r="FA3" s="164"/>
      <c r="FB3" s="164"/>
      <c r="FC3" s="164"/>
      <c r="FD3" s="164"/>
      <c r="FE3" s="164"/>
      <c r="FF3" s="164"/>
      <c r="FG3" s="164"/>
      <c r="FH3" s="164"/>
      <c r="FI3" s="164"/>
      <c r="FJ3" s="164"/>
      <c r="FK3" s="164"/>
      <c r="FL3" s="164"/>
      <c r="FM3" s="164"/>
      <c r="FN3" s="164"/>
      <c r="FO3" s="164"/>
      <c r="FP3" s="164"/>
      <c r="FQ3" s="164"/>
      <c r="FR3" s="164"/>
      <c r="FS3" s="164"/>
      <c r="FT3" s="164"/>
      <c r="FU3" s="164"/>
      <c r="FV3" s="164"/>
      <c r="FW3" s="164"/>
      <c r="FX3" s="164"/>
      <c r="FY3" s="164"/>
      <c r="FZ3" s="164"/>
      <c r="GA3" s="164"/>
      <c r="GB3" s="164"/>
      <c r="GC3" s="164"/>
      <c r="GD3" s="164"/>
      <c r="GE3" s="164"/>
      <c r="GF3" s="164"/>
      <c r="GG3" s="164"/>
      <c r="GH3" s="164"/>
      <c r="GI3" s="164"/>
      <c r="GJ3" s="164"/>
      <c r="GK3" s="164"/>
      <c r="GL3" s="164"/>
      <c r="GM3" s="164"/>
      <c r="GN3" s="164"/>
      <c r="GO3" s="164"/>
      <c r="GP3" s="164"/>
      <c r="GQ3" s="164"/>
      <c r="GR3" s="164"/>
      <c r="GS3" s="164"/>
      <c r="GT3" s="164"/>
      <c r="GU3" s="164"/>
      <c r="GV3" s="164"/>
      <c r="GW3" s="164"/>
      <c r="GX3" s="164"/>
      <c r="GY3" s="164"/>
      <c r="GZ3" s="164"/>
      <c r="HA3" s="164"/>
      <c r="HB3" s="164"/>
      <c r="HC3" s="164"/>
      <c r="HD3" s="164"/>
      <c r="HE3" s="164"/>
      <c r="HF3" s="164"/>
      <c r="HG3" s="164"/>
      <c r="HH3" s="164"/>
      <c r="HI3" s="164"/>
      <c r="HJ3" s="164"/>
      <c r="HK3" s="164"/>
      <c r="HL3" s="164"/>
      <c r="HM3" s="164"/>
      <c r="HN3" s="164"/>
      <c r="HO3" s="164"/>
      <c r="HP3" s="164"/>
      <c r="HQ3" s="164"/>
      <c r="HR3" s="164"/>
      <c r="HS3" s="164"/>
      <c r="HT3" s="164"/>
      <c r="HU3" s="164"/>
      <c r="HV3" s="164"/>
      <c r="HW3" s="164"/>
      <c r="HX3" s="164"/>
      <c r="HY3" s="164"/>
      <c r="HZ3" s="164"/>
      <c r="IA3" s="164"/>
      <c r="IB3" s="164"/>
      <c r="IC3" s="164"/>
      <c r="ID3" s="164"/>
      <c r="IE3" s="164"/>
      <c r="IF3" s="164"/>
      <c r="IG3" s="164"/>
      <c r="IH3" s="164"/>
      <c r="II3" s="164"/>
      <c r="IJ3" s="164"/>
      <c r="IK3" s="164"/>
      <c r="IL3" s="164"/>
      <c r="IM3" s="164"/>
      <c r="IN3" s="164"/>
      <c r="IO3" s="164"/>
      <c r="IP3" s="164"/>
      <c r="IQ3" s="164"/>
      <c r="IR3" s="164"/>
      <c r="IS3" s="164"/>
      <c r="IT3" s="164"/>
      <c r="IU3" s="164"/>
      <c r="IV3" s="164"/>
      <c r="IW3" s="164"/>
      <c r="IX3" s="164"/>
      <c r="IY3" s="164"/>
      <c r="IZ3" s="164"/>
      <c r="JA3" s="164"/>
      <c r="JB3" s="164"/>
      <c r="JC3" s="164"/>
      <c r="JD3" s="164"/>
      <c r="JE3" s="164"/>
      <c r="JF3" s="164"/>
      <c r="JG3" s="164"/>
      <c r="JH3" s="164"/>
      <c r="JI3" s="164"/>
      <c r="JJ3" s="164"/>
      <c r="JK3" s="164"/>
      <c r="JL3" s="164"/>
      <c r="JM3" s="164"/>
      <c r="JN3" s="164"/>
      <c r="JO3" s="164"/>
      <c r="JP3" s="164"/>
      <c r="JQ3" s="164"/>
      <c r="JR3" s="164"/>
      <c r="JS3" s="164"/>
      <c r="JT3" s="164"/>
      <c r="JU3" s="164"/>
      <c r="JV3" s="164"/>
      <c r="JW3" s="164"/>
      <c r="JX3" s="164"/>
      <c r="JY3" s="164"/>
      <c r="JZ3" s="164"/>
      <c r="KA3" s="164"/>
      <c r="KB3" s="164"/>
      <c r="KC3" s="164"/>
      <c r="KD3" s="164"/>
      <c r="KE3" s="164"/>
      <c r="KF3" s="164"/>
      <c r="KG3" s="164"/>
      <c r="KH3" s="164"/>
      <c r="KI3" s="164"/>
      <c r="KJ3" s="164"/>
      <c r="KK3" s="164"/>
      <c r="KL3" s="164"/>
    </row>
    <row r="4" spans="1:298" s="165" customFormat="1" ht="26.25" customHeight="1">
      <c r="A4" s="366" t="s">
        <v>271</v>
      </c>
      <c r="B4" s="367"/>
      <c r="C4" s="368"/>
      <c r="D4" s="369" t="s">
        <v>272</v>
      </c>
      <c r="E4" s="370"/>
      <c r="F4" s="370"/>
      <c r="G4" s="370"/>
      <c r="H4" s="370"/>
      <c r="I4" s="370"/>
      <c r="J4" s="370"/>
      <c r="K4" s="370"/>
      <c r="L4" s="370"/>
      <c r="M4" s="370"/>
      <c r="N4" s="371"/>
      <c r="O4" s="372"/>
      <c r="P4" s="372"/>
      <c r="Q4" s="372"/>
      <c r="R4" s="1"/>
      <c r="S4" s="1"/>
      <c r="T4" s="1"/>
      <c r="U4" s="1"/>
      <c r="V4" s="1"/>
      <c r="W4" s="1"/>
      <c r="X4" s="1"/>
      <c r="Y4" s="1"/>
      <c r="Z4" s="1"/>
      <c r="AA4" s="1"/>
      <c r="AB4" s="1"/>
      <c r="AC4" s="1"/>
      <c r="AD4" s="1"/>
      <c r="AE4" s="1"/>
      <c r="AF4" s="1"/>
      <c r="AG4" s="1"/>
      <c r="AH4" s="1"/>
      <c r="AI4" s="1"/>
      <c r="AJ4" s="1"/>
      <c r="AK4" s="1"/>
      <c r="AL4" s="1"/>
      <c r="AM4" s="1"/>
      <c r="AN4" s="1"/>
      <c r="AO4" s="164"/>
      <c r="AP4" s="164"/>
      <c r="AQ4" s="164"/>
      <c r="AR4" s="164"/>
      <c r="AS4" s="164"/>
      <c r="AT4" s="164"/>
      <c r="AU4" s="164"/>
      <c r="AV4" s="164"/>
      <c r="AW4" s="164"/>
      <c r="AX4" s="164"/>
      <c r="AY4" s="164"/>
      <c r="AZ4" s="164"/>
      <c r="BA4" s="164"/>
      <c r="BB4" s="164"/>
      <c r="BC4" s="164"/>
      <c r="BD4" s="164"/>
      <c r="BE4" s="164"/>
      <c r="BF4" s="164"/>
      <c r="BG4" s="164"/>
      <c r="BH4" s="164"/>
      <c r="BI4" s="164"/>
      <c r="BJ4" s="164"/>
      <c r="BK4" s="164"/>
      <c r="BL4" s="164"/>
      <c r="BM4" s="164"/>
      <c r="BN4" s="164"/>
      <c r="BO4" s="164"/>
      <c r="BP4" s="164"/>
      <c r="BQ4" s="164"/>
      <c r="BR4" s="164"/>
      <c r="BS4" s="164"/>
      <c r="BT4" s="164"/>
      <c r="BU4" s="164"/>
      <c r="BV4" s="164"/>
      <c r="BW4" s="164"/>
      <c r="BX4" s="164"/>
      <c r="BY4" s="164"/>
      <c r="BZ4" s="164"/>
      <c r="CA4" s="164"/>
      <c r="CB4" s="164"/>
      <c r="CC4" s="164"/>
      <c r="CD4" s="164"/>
      <c r="CE4" s="164"/>
      <c r="CF4" s="164"/>
      <c r="CG4" s="164"/>
      <c r="CH4" s="164"/>
      <c r="CI4" s="164"/>
      <c r="CJ4" s="164"/>
      <c r="CK4" s="164"/>
      <c r="CL4" s="164"/>
      <c r="CM4" s="164"/>
      <c r="CN4" s="164"/>
      <c r="CO4" s="164"/>
      <c r="CP4" s="164"/>
      <c r="CQ4" s="164"/>
      <c r="CR4" s="164"/>
      <c r="CS4" s="164"/>
      <c r="CT4" s="164"/>
      <c r="CU4" s="164"/>
      <c r="CV4" s="164"/>
      <c r="CW4" s="164"/>
      <c r="CX4" s="164"/>
      <c r="CY4" s="164"/>
      <c r="CZ4" s="164"/>
      <c r="DA4" s="164"/>
      <c r="DB4" s="164"/>
      <c r="DC4" s="164"/>
      <c r="DD4" s="164"/>
      <c r="DE4" s="164"/>
      <c r="DF4" s="164"/>
      <c r="DG4" s="164"/>
      <c r="DH4" s="164"/>
      <c r="DI4" s="164"/>
      <c r="DJ4" s="164"/>
      <c r="DK4" s="164"/>
      <c r="DL4" s="164"/>
      <c r="DM4" s="164"/>
      <c r="DN4" s="164"/>
      <c r="DO4" s="164"/>
      <c r="DP4" s="164"/>
      <c r="DQ4" s="164"/>
      <c r="DR4" s="164"/>
      <c r="DS4" s="164"/>
      <c r="DT4" s="164"/>
      <c r="DU4" s="164"/>
      <c r="DV4" s="164"/>
      <c r="DW4" s="164"/>
      <c r="DX4" s="164"/>
      <c r="DY4" s="164"/>
      <c r="DZ4" s="164"/>
      <c r="EA4" s="164"/>
      <c r="EB4" s="164"/>
      <c r="EC4" s="164"/>
      <c r="ED4" s="164"/>
      <c r="EE4" s="164"/>
      <c r="EF4" s="164"/>
      <c r="EG4" s="164"/>
      <c r="EH4" s="164"/>
      <c r="EI4" s="164"/>
      <c r="EJ4" s="164"/>
      <c r="EK4" s="164"/>
      <c r="EL4" s="164"/>
      <c r="EM4" s="164"/>
      <c r="EN4" s="164"/>
      <c r="EO4" s="164"/>
      <c r="EP4" s="164"/>
      <c r="EQ4" s="164"/>
      <c r="ER4" s="164"/>
      <c r="ES4" s="164"/>
      <c r="ET4" s="164"/>
      <c r="EU4" s="164"/>
      <c r="EV4" s="164"/>
      <c r="EW4" s="164"/>
      <c r="EX4" s="164"/>
      <c r="EY4" s="164"/>
      <c r="EZ4" s="164"/>
      <c r="FA4" s="164"/>
      <c r="FB4" s="164"/>
      <c r="FC4" s="164"/>
      <c r="FD4" s="164"/>
      <c r="FE4" s="164"/>
      <c r="FF4" s="164"/>
      <c r="FG4" s="164"/>
      <c r="FH4" s="164"/>
      <c r="FI4" s="164"/>
      <c r="FJ4" s="164"/>
      <c r="FK4" s="164"/>
      <c r="FL4" s="164"/>
      <c r="FM4" s="164"/>
      <c r="FN4" s="164"/>
      <c r="FO4" s="164"/>
      <c r="FP4" s="164"/>
      <c r="FQ4" s="164"/>
      <c r="FR4" s="164"/>
      <c r="FS4" s="164"/>
      <c r="FT4" s="164"/>
      <c r="FU4" s="164"/>
      <c r="FV4" s="164"/>
      <c r="FW4" s="164"/>
      <c r="FX4" s="164"/>
      <c r="FY4" s="164"/>
      <c r="FZ4" s="164"/>
      <c r="GA4" s="164"/>
      <c r="GB4" s="164"/>
      <c r="GC4" s="164"/>
      <c r="GD4" s="164"/>
      <c r="GE4" s="164"/>
      <c r="GF4" s="164"/>
      <c r="GG4" s="164"/>
      <c r="GH4" s="164"/>
      <c r="GI4" s="164"/>
      <c r="GJ4" s="164"/>
      <c r="GK4" s="164"/>
      <c r="GL4" s="164"/>
      <c r="GM4" s="164"/>
      <c r="GN4" s="164"/>
      <c r="GO4" s="164"/>
      <c r="GP4" s="164"/>
      <c r="GQ4" s="164"/>
      <c r="GR4" s="164"/>
      <c r="GS4" s="164"/>
      <c r="GT4" s="164"/>
      <c r="GU4" s="164"/>
      <c r="GV4" s="164"/>
      <c r="GW4" s="164"/>
      <c r="GX4" s="164"/>
      <c r="GY4" s="164"/>
      <c r="GZ4" s="164"/>
      <c r="HA4" s="164"/>
      <c r="HB4" s="164"/>
      <c r="HC4" s="164"/>
      <c r="HD4" s="164"/>
      <c r="HE4" s="164"/>
      <c r="HF4" s="164"/>
      <c r="HG4" s="164"/>
      <c r="HH4" s="164"/>
      <c r="HI4" s="164"/>
      <c r="HJ4" s="164"/>
      <c r="HK4" s="164"/>
      <c r="HL4" s="164"/>
      <c r="HM4" s="164"/>
      <c r="HN4" s="164"/>
      <c r="HO4" s="164"/>
      <c r="HP4" s="164"/>
      <c r="HQ4" s="164"/>
      <c r="HR4" s="164"/>
      <c r="HS4" s="164"/>
      <c r="HT4" s="164"/>
      <c r="HU4" s="164"/>
      <c r="HV4" s="164"/>
      <c r="HW4" s="164"/>
      <c r="HX4" s="164"/>
      <c r="HY4" s="164"/>
      <c r="HZ4" s="164"/>
      <c r="IA4" s="164"/>
      <c r="IB4" s="164"/>
      <c r="IC4" s="164"/>
      <c r="ID4" s="164"/>
      <c r="IE4" s="164"/>
      <c r="IF4" s="164"/>
      <c r="IG4" s="164"/>
      <c r="IH4" s="164"/>
      <c r="II4" s="164"/>
      <c r="IJ4" s="164"/>
      <c r="IK4" s="164"/>
      <c r="IL4" s="164"/>
      <c r="IM4" s="164"/>
      <c r="IN4" s="164"/>
      <c r="IO4" s="164"/>
      <c r="IP4" s="164"/>
      <c r="IQ4" s="164"/>
      <c r="IR4" s="164"/>
      <c r="IS4" s="164"/>
      <c r="IT4" s="164"/>
      <c r="IU4" s="164"/>
      <c r="IV4" s="164"/>
      <c r="IW4" s="164"/>
      <c r="IX4" s="164"/>
      <c r="IY4" s="164"/>
      <c r="IZ4" s="164"/>
      <c r="JA4" s="164"/>
      <c r="JB4" s="164"/>
      <c r="JC4" s="164"/>
      <c r="JD4" s="164"/>
      <c r="JE4" s="164"/>
      <c r="JF4" s="164"/>
      <c r="JG4" s="164"/>
      <c r="JH4" s="164"/>
      <c r="JI4" s="164"/>
      <c r="JJ4" s="164"/>
      <c r="JK4" s="164"/>
      <c r="JL4" s="164"/>
      <c r="JM4" s="164"/>
      <c r="JN4" s="164"/>
      <c r="JO4" s="164"/>
      <c r="JP4" s="164"/>
      <c r="JQ4" s="164"/>
      <c r="JR4" s="164"/>
      <c r="JS4" s="164"/>
      <c r="JT4" s="164"/>
      <c r="JU4" s="164"/>
      <c r="JV4" s="164"/>
      <c r="JW4" s="164"/>
      <c r="JX4" s="164"/>
      <c r="JY4" s="164"/>
      <c r="JZ4" s="164"/>
      <c r="KA4" s="164"/>
      <c r="KB4" s="164"/>
      <c r="KC4" s="164"/>
      <c r="KD4" s="164"/>
      <c r="KE4" s="164"/>
      <c r="KF4" s="164"/>
      <c r="KG4" s="164"/>
      <c r="KH4" s="164"/>
      <c r="KI4" s="164"/>
      <c r="KJ4" s="164"/>
      <c r="KK4" s="164"/>
      <c r="KL4" s="164"/>
    </row>
    <row r="5" spans="1:298" s="165" customFormat="1" ht="30" customHeight="1">
      <c r="A5" s="366" t="s">
        <v>273</v>
      </c>
      <c r="B5" s="367"/>
      <c r="C5" s="368"/>
      <c r="D5" s="369" t="s">
        <v>22</v>
      </c>
      <c r="E5" s="370"/>
      <c r="F5" s="370"/>
      <c r="G5" s="370"/>
      <c r="H5" s="370"/>
      <c r="I5" s="370"/>
      <c r="J5" s="370"/>
      <c r="K5" s="370"/>
      <c r="L5" s="370"/>
      <c r="M5" s="370"/>
      <c r="N5" s="371"/>
      <c r="O5" s="1"/>
      <c r="P5" s="247"/>
      <c r="Q5" s="1"/>
      <c r="R5" s="1"/>
      <c r="S5" s="1"/>
      <c r="T5" s="1"/>
      <c r="U5" s="1"/>
      <c r="V5" s="1"/>
      <c r="W5" s="1"/>
      <c r="X5" s="1"/>
      <c r="Y5" s="1"/>
      <c r="Z5" s="1"/>
      <c r="AA5" s="1"/>
      <c r="AB5" s="1"/>
      <c r="AC5" s="1"/>
      <c r="AD5" s="1"/>
      <c r="AE5" s="1"/>
      <c r="AF5" s="1"/>
      <c r="AG5" s="1"/>
      <c r="AH5" s="1"/>
      <c r="AI5" s="1"/>
      <c r="AJ5" s="1"/>
      <c r="AK5" s="1"/>
      <c r="AL5" s="1"/>
      <c r="AM5" s="1"/>
      <c r="AN5" s="1"/>
      <c r="AO5" s="164"/>
      <c r="AP5" s="164"/>
      <c r="AQ5" s="164"/>
      <c r="AR5" s="164"/>
      <c r="AS5" s="164"/>
      <c r="AT5" s="164"/>
      <c r="AU5" s="164"/>
      <c r="AV5" s="164"/>
      <c r="AW5" s="164"/>
      <c r="AX5" s="164"/>
      <c r="AY5" s="164"/>
      <c r="AZ5" s="164"/>
      <c r="BA5" s="164"/>
      <c r="BB5" s="164"/>
      <c r="BC5" s="164"/>
      <c r="BD5" s="164"/>
      <c r="BE5" s="164"/>
      <c r="BF5" s="164"/>
      <c r="BG5" s="164"/>
      <c r="BH5" s="164"/>
      <c r="BI5" s="164"/>
      <c r="BJ5" s="164"/>
      <c r="BK5" s="164"/>
      <c r="BL5" s="164"/>
      <c r="BM5" s="164"/>
      <c r="BN5" s="164"/>
      <c r="BO5" s="164"/>
      <c r="BP5" s="164"/>
      <c r="BQ5" s="164"/>
      <c r="BR5" s="164"/>
      <c r="BS5" s="164"/>
      <c r="BT5" s="164"/>
      <c r="BU5" s="164"/>
      <c r="BV5" s="164"/>
      <c r="BW5" s="164"/>
      <c r="BX5" s="164"/>
      <c r="BY5" s="164"/>
      <c r="BZ5" s="164"/>
      <c r="CA5" s="164"/>
      <c r="CB5" s="164"/>
      <c r="CC5" s="164"/>
      <c r="CD5" s="164"/>
      <c r="CE5" s="164"/>
      <c r="CF5" s="164"/>
      <c r="CG5" s="164"/>
      <c r="CH5" s="164"/>
      <c r="CI5" s="164"/>
      <c r="CJ5" s="164"/>
      <c r="CK5" s="164"/>
      <c r="CL5" s="164"/>
      <c r="CM5" s="164"/>
      <c r="CN5" s="164"/>
      <c r="CO5" s="164"/>
      <c r="CP5" s="164"/>
      <c r="CQ5" s="164"/>
      <c r="CR5" s="164"/>
      <c r="CS5" s="164"/>
      <c r="CT5" s="164"/>
      <c r="CU5" s="164"/>
      <c r="CV5" s="164"/>
      <c r="CW5" s="164"/>
      <c r="CX5" s="164"/>
      <c r="CY5" s="164"/>
      <c r="CZ5" s="164"/>
      <c r="DA5" s="164"/>
      <c r="DB5" s="164"/>
      <c r="DC5" s="164"/>
      <c r="DD5" s="164"/>
      <c r="DE5" s="164"/>
      <c r="DF5" s="164"/>
      <c r="DG5" s="164"/>
      <c r="DH5" s="164"/>
      <c r="DI5" s="164"/>
      <c r="DJ5" s="164"/>
      <c r="DK5" s="164"/>
      <c r="DL5" s="164"/>
      <c r="DM5" s="164"/>
      <c r="DN5" s="164"/>
      <c r="DO5" s="164"/>
      <c r="DP5" s="164"/>
      <c r="DQ5" s="164"/>
      <c r="DR5" s="164"/>
      <c r="DS5" s="164"/>
      <c r="DT5" s="164"/>
      <c r="DU5" s="164"/>
      <c r="DV5" s="164"/>
      <c r="DW5" s="164"/>
      <c r="DX5" s="164"/>
      <c r="DY5" s="164"/>
      <c r="DZ5" s="164"/>
      <c r="EA5" s="164"/>
      <c r="EB5" s="164"/>
      <c r="EC5" s="164"/>
      <c r="ED5" s="164"/>
      <c r="EE5" s="164"/>
      <c r="EF5" s="164"/>
      <c r="EG5" s="164"/>
      <c r="EH5" s="164"/>
      <c r="EI5" s="164"/>
      <c r="EJ5" s="164"/>
      <c r="EK5" s="164"/>
      <c r="EL5" s="164"/>
      <c r="EM5" s="164"/>
      <c r="EN5" s="164"/>
      <c r="EO5" s="164"/>
      <c r="EP5" s="164"/>
      <c r="EQ5" s="164"/>
      <c r="ER5" s="164"/>
      <c r="ES5" s="164"/>
      <c r="ET5" s="164"/>
      <c r="EU5" s="164"/>
      <c r="EV5" s="164"/>
      <c r="EW5" s="164"/>
      <c r="EX5" s="164"/>
      <c r="EY5" s="164"/>
      <c r="EZ5" s="164"/>
      <c r="FA5" s="164"/>
      <c r="FB5" s="164"/>
      <c r="FC5" s="164"/>
      <c r="FD5" s="164"/>
      <c r="FE5" s="164"/>
      <c r="FF5" s="164"/>
      <c r="FG5" s="164"/>
      <c r="FH5" s="164"/>
      <c r="FI5" s="164"/>
      <c r="FJ5" s="164"/>
      <c r="FK5" s="164"/>
      <c r="FL5" s="164"/>
      <c r="FM5" s="164"/>
      <c r="FN5" s="164"/>
      <c r="FO5" s="164"/>
      <c r="FP5" s="164"/>
      <c r="FQ5" s="164"/>
      <c r="FR5" s="164"/>
      <c r="FS5" s="164"/>
      <c r="FT5" s="164"/>
      <c r="FU5" s="164"/>
      <c r="FV5" s="164"/>
      <c r="FW5" s="164"/>
      <c r="FX5" s="164"/>
      <c r="FY5" s="164"/>
      <c r="FZ5" s="164"/>
      <c r="GA5" s="164"/>
      <c r="GB5" s="164"/>
      <c r="GC5" s="164"/>
      <c r="GD5" s="164"/>
      <c r="GE5" s="164"/>
      <c r="GF5" s="164"/>
      <c r="GG5" s="164"/>
      <c r="GH5" s="164"/>
      <c r="GI5" s="164"/>
      <c r="GJ5" s="164"/>
      <c r="GK5" s="164"/>
      <c r="GL5" s="164"/>
      <c r="GM5" s="164"/>
      <c r="GN5" s="164"/>
      <c r="GO5" s="164"/>
      <c r="GP5" s="164"/>
      <c r="GQ5" s="164"/>
      <c r="GR5" s="164"/>
      <c r="GS5" s="164"/>
      <c r="GT5" s="164"/>
      <c r="GU5" s="164"/>
      <c r="GV5" s="164"/>
      <c r="GW5" s="164"/>
      <c r="GX5" s="164"/>
      <c r="GY5" s="164"/>
      <c r="GZ5" s="164"/>
      <c r="HA5" s="164"/>
      <c r="HB5" s="164"/>
      <c r="HC5" s="164"/>
      <c r="HD5" s="164"/>
      <c r="HE5" s="164"/>
      <c r="HF5" s="164"/>
      <c r="HG5" s="164"/>
      <c r="HH5" s="164"/>
      <c r="HI5" s="164"/>
      <c r="HJ5" s="164"/>
      <c r="HK5" s="164"/>
      <c r="HL5" s="164"/>
      <c r="HM5" s="164"/>
      <c r="HN5" s="164"/>
      <c r="HO5" s="164"/>
      <c r="HP5" s="164"/>
      <c r="HQ5" s="164"/>
      <c r="HR5" s="164"/>
      <c r="HS5" s="164"/>
      <c r="HT5" s="164"/>
      <c r="HU5" s="164"/>
      <c r="HV5" s="164"/>
      <c r="HW5" s="164"/>
      <c r="HX5" s="164"/>
      <c r="HY5" s="164"/>
      <c r="HZ5" s="164"/>
      <c r="IA5" s="164"/>
      <c r="IB5" s="164"/>
      <c r="IC5" s="164"/>
      <c r="ID5" s="164"/>
      <c r="IE5" s="164"/>
      <c r="IF5" s="164"/>
      <c r="IG5" s="164"/>
      <c r="IH5" s="164"/>
      <c r="II5" s="164"/>
      <c r="IJ5" s="164"/>
      <c r="IK5" s="164"/>
      <c r="IL5" s="164"/>
      <c r="IM5" s="164"/>
      <c r="IN5" s="164"/>
      <c r="IO5" s="164"/>
      <c r="IP5" s="164"/>
      <c r="IQ5" s="164"/>
      <c r="IR5" s="164"/>
      <c r="IS5" s="164"/>
      <c r="IT5" s="164"/>
      <c r="IU5" s="164"/>
      <c r="IV5" s="164"/>
      <c r="IW5" s="164"/>
      <c r="IX5" s="164"/>
      <c r="IY5" s="164"/>
      <c r="IZ5" s="164"/>
      <c r="JA5" s="164"/>
      <c r="JB5" s="164"/>
      <c r="JC5" s="164"/>
      <c r="JD5" s="164"/>
      <c r="JE5" s="164"/>
      <c r="JF5" s="164"/>
      <c r="JG5" s="164"/>
      <c r="JH5" s="164"/>
      <c r="JI5" s="164"/>
      <c r="JJ5" s="164"/>
      <c r="JK5" s="164"/>
      <c r="JL5" s="164"/>
      <c r="JM5" s="164"/>
      <c r="JN5" s="164"/>
      <c r="JO5" s="164"/>
      <c r="JP5" s="164"/>
      <c r="JQ5" s="164"/>
      <c r="JR5" s="164"/>
      <c r="JS5" s="164"/>
      <c r="JT5" s="164"/>
      <c r="JU5" s="164"/>
      <c r="JV5" s="164"/>
      <c r="JW5" s="164"/>
      <c r="JX5" s="164"/>
      <c r="JY5" s="164"/>
      <c r="JZ5" s="164"/>
      <c r="KA5" s="164"/>
      <c r="KB5" s="164"/>
      <c r="KC5" s="164"/>
      <c r="KD5" s="164"/>
      <c r="KE5" s="164"/>
      <c r="KF5" s="164"/>
      <c r="KG5" s="164"/>
      <c r="KH5" s="164"/>
      <c r="KI5" s="164"/>
      <c r="KJ5" s="164"/>
      <c r="KK5" s="164"/>
      <c r="KL5" s="164"/>
    </row>
    <row r="6" spans="1:298" s="165" customFormat="1" ht="49.5" customHeight="1">
      <c r="A6" s="366" t="s">
        <v>274</v>
      </c>
      <c r="B6" s="367"/>
      <c r="C6" s="368"/>
      <c r="D6" s="377" t="s">
        <v>275</v>
      </c>
      <c r="E6" s="378"/>
      <c r="F6" s="378"/>
      <c r="G6" s="378"/>
      <c r="H6" s="378"/>
      <c r="I6" s="378"/>
      <c r="J6" s="378"/>
      <c r="K6" s="378"/>
      <c r="L6" s="378"/>
      <c r="M6" s="378"/>
      <c r="N6" s="379"/>
      <c r="O6" s="1"/>
      <c r="P6" s="247"/>
      <c r="Q6" s="1"/>
      <c r="R6" s="1"/>
      <c r="S6" s="1"/>
      <c r="T6" s="1"/>
      <c r="U6" s="1"/>
      <c r="V6" s="1"/>
      <c r="W6" s="1"/>
      <c r="X6" s="1"/>
      <c r="Y6" s="1"/>
      <c r="Z6" s="1"/>
      <c r="AA6" s="1"/>
      <c r="AB6" s="1"/>
      <c r="AC6" s="1"/>
      <c r="AD6" s="1"/>
      <c r="AE6" s="1"/>
      <c r="AF6" s="1"/>
      <c r="AG6" s="1"/>
      <c r="AH6" s="1"/>
      <c r="AI6" s="1"/>
      <c r="AJ6" s="1"/>
      <c r="AK6" s="1"/>
      <c r="AL6" s="1"/>
      <c r="AM6" s="1"/>
      <c r="AN6" s="1"/>
      <c r="AO6" s="164"/>
      <c r="AP6" s="164"/>
      <c r="AQ6" s="164"/>
      <c r="AR6" s="164"/>
      <c r="AS6" s="164"/>
      <c r="AT6" s="164"/>
      <c r="AU6" s="164"/>
      <c r="AV6" s="164"/>
      <c r="AW6" s="164"/>
      <c r="AX6" s="164"/>
      <c r="AY6" s="164"/>
      <c r="AZ6" s="164"/>
      <c r="BA6" s="164"/>
      <c r="BB6" s="164"/>
      <c r="BC6" s="164"/>
      <c r="BD6" s="164"/>
      <c r="BE6" s="164"/>
      <c r="BF6" s="164"/>
      <c r="BG6" s="164"/>
      <c r="BH6" s="164"/>
      <c r="BI6" s="164"/>
      <c r="BJ6" s="164"/>
      <c r="BK6" s="164"/>
      <c r="BL6" s="164"/>
      <c r="BM6" s="164"/>
      <c r="BN6" s="164"/>
      <c r="BO6" s="164"/>
      <c r="BP6" s="164"/>
      <c r="BQ6" s="164"/>
      <c r="BR6" s="164"/>
      <c r="BS6" s="164"/>
      <c r="BT6" s="164"/>
      <c r="BU6" s="164"/>
      <c r="BV6" s="164"/>
      <c r="BW6" s="164"/>
      <c r="BX6" s="164"/>
      <c r="BY6" s="164"/>
      <c r="BZ6" s="164"/>
      <c r="CA6" s="164"/>
      <c r="CB6" s="164"/>
      <c r="CC6" s="164"/>
      <c r="CD6" s="164"/>
      <c r="CE6" s="164"/>
      <c r="CF6" s="164"/>
      <c r="CG6" s="164"/>
      <c r="CH6" s="164"/>
      <c r="CI6" s="164"/>
      <c r="CJ6" s="164"/>
      <c r="CK6" s="164"/>
      <c r="CL6" s="164"/>
      <c r="CM6" s="164"/>
      <c r="CN6" s="164"/>
      <c r="CO6" s="164"/>
      <c r="CP6" s="164"/>
      <c r="CQ6" s="164"/>
      <c r="CR6" s="164"/>
      <c r="CS6" s="164"/>
      <c r="CT6" s="164"/>
      <c r="CU6" s="164"/>
      <c r="CV6" s="164"/>
      <c r="CW6" s="164"/>
      <c r="CX6" s="164"/>
      <c r="CY6" s="164"/>
      <c r="CZ6" s="164"/>
      <c r="DA6" s="164"/>
      <c r="DB6" s="164"/>
      <c r="DC6" s="164"/>
      <c r="DD6" s="164"/>
      <c r="DE6" s="164"/>
      <c r="DF6" s="164"/>
      <c r="DG6" s="164"/>
      <c r="DH6" s="164"/>
      <c r="DI6" s="164"/>
      <c r="DJ6" s="164"/>
      <c r="DK6" s="164"/>
      <c r="DL6" s="164"/>
      <c r="DM6" s="164"/>
      <c r="DN6" s="164"/>
      <c r="DO6" s="164"/>
      <c r="DP6" s="164"/>
      <c r="DQ6" s="164"/>
      <c r="DR6" s="164"/>
      <c r="DS6" s="164"/>
      <c r="DT6" s="164"/>
      <c r="DU6" s="164"/>
      <c r="DV6" s="164"/>
      <c r="DW6" s="164"/>
      <c r="DX6" s="164"/>
      <c r="DY6" s="164"/>
      <c r="DZ6" s="164"/>
      <c r="EA6" s="164"/>
      <c r="EB6" s="164"/>
      <c r="EC6" s="164"/>
      <c r="ED6" s="164"/>
      <c r="EE6" s="164"/>
      <c r="EF6" s="164"/>
      <c r="EG6" s="164"/>
      <c r="EH6" s="164"/>
      <c r="EI6" s="164"/>
      <c r="EJ6" s="164"/>
      <c r="EK6" s="164"/>
      <c r="EL6" s="164"/>
      <c r="EM6" s="164"/>
      <c r="EN6" s="164"/>
      <c r="EO6" s="164"/>
      <c r="EP6" s="164"/>
      <c r="EQ6" s="164"/>
      <c r="ER6" s="164"/>
      <c r="ES6" s="164"/>
      <c r="ET6" s="164"/>
      <c r="EU6" s="164"/>
      <c r="EV6" s="164"/>
      <c r="EW6" s="164"/>
      <c r="EX6" s="164"/>
      <c r="EY6" s="164"/>
      <c r="EZ6" s="164"/>
      <c r="FA6" s="164"/>
      <c r="FB6" s="164"/>
      <c r="FC6" s="164"/>
      <c r="FD6" s="164"/>
      <c r="FE6" s="164"/>
      <c r="FF6" s="164"/>
      <c r="FG6" s="164"/>
      <c r="FH6" s="164"/>
      <c r="FI6" s="164"/>
      <c r="FJ6" s="164"/>
      <c r="FK6" s="164"/>
      <c r="FL6" s="164"/>
      <c r="FM6" s="164"/>
      <c r="FN6" s="164"/>
      <c r="FO6" s="164"/>
      <c r="FP6" s="164"/>
      <c r="FQ6" s="164"/>
      <c r="FR6" s="164"/>
      <c r="FS6" s="164"/>
      <c r="FT6" s="164"/>
      <c r="FU6" s="164"/>
      <c r="FV6" s="164"/>
      <c r="FW6" s="164"/>
      <c r="FX6" s="164"/>
      <c r="FY6" s="164"/>
      <c r="FZ6" s="164"/>
      <c r="GA6" s="164"/>
      <c r="GB6" s="164"/>
      <c r="GC6" s="164"/>
      <c r="GD6" s="164"/>
      <c r="GE6" s="164"/>
      <c r="GF6" s="164"/>
      <c r="GG6" s="164"/>
      <c r="GH6" s="164"/>
      <c r="GI6" s="164"/>
      <c r="GJ6" s="164"/>
      <c r="GK6" s="164"/>
      <c r="GL6" s="164"/>
      <c r="GM6" s="164"/>
      <c r="GN6" s="164"/>
      <c r="GO6" s="164"/>
      <c r="GP6" s="164"/>
      <c r="GQ6" s="164"/>
      <c r="GR6" s="164"/>
      <c r="GS6" s="164"/>
      <c r="GT6" s="164"/>
      <c r="GU6" s="164"/>
      <c r="GV6" s="164"/>
      <c r="GW6" s="164"/>
      <c r="GX6" s="164"/>
      <c r="GY6" s="164"/>
      <c r="GZ6" s="164"/>
      <c r="HA6" s="164"/>
      <c r="HB6" s="164"/>
      <c r="HC6" s="164"/>
      <c r="HD6" s="164"/>
      <c r="HE6" s="164"/>
      <c r="HF6" s="164"/>
      <c r="HG6" s="164"/>
      <c r="HH6" s="164"/>
      <c r="HI6" s="164"/>
      <c r="HJ6" s="164"/>
      <c r="HK6" s="164"/>
      <c r="HL6" s="164"/>
      <c r="HM6" s="164"/>
      <c r="HN6" s="164"/>
      <c r="HO6" s="164"/>
      <c r="HP6" s="164"/>
      <c r="HQ6" s="164"/>
      <c r="HR6" s="164"/>
      <c r="HS6" s="164"/>
      <c r="HT6" s="164"/>
      <c r="HU6" s="164"/>
      <c r="HV6" s="164"/>
      <c r="HW6" s="164"/>
      <c r="HX6" s="164"/>
      <c r="HY6" s="164"/>
      <c r="HZ6" s="164"/>
      <c r="IA6" s="164"/>
      <c r="IB6" s="164"/>
      <c r="IC6" s="164"/>
      <c r="ID6" s="164"/>
      <c r="IE6" s="164"/>
      <c r="IF6" s="164"/>
      <c r="IG6" s="164"/>
      <c r="IH6" s="164"/>
      <c r="II6" s="164"/>
      <c r="IJ6" s="164"/>
      <c r="IK6" s="164"/>
      <c r="IL6" s="164"/>
      <c r="IM6" s="164"/>
      <c r="IN6" s="164"/>
      <c r="IO6" s="164"/>
      <c r="IP6" s="164"/>
      <c r="IQ6" s="164"/>
      <c r="IR6" s="164"/>
      <c r="IS6" s="164"/>
      <c r="IT6" s="164"/>
      <c r="IU6" s="164"/>
      <c r="IV6" s="164"/>
      <c r="IW6" s="164"/>
      <c r="IX6" s="164"/>
      <c r="IY6" s="164"/>
      <c r="IZ6" s="164"/>
      <c r="JA6" s="164"/>
      <c r="JB6" s="164"/>
      <c r="JC6" s="164"/>
      <c r="JD6" s="164"/>
      <c r="JE6" s="164"/>
      <c r="JF6" s="164"/>
      <c r="JG6" s="164"/>
      <c r="JH6" s="164"/>
      <c r="JI6" s="164"/>
      <c r="JJ6" s="164"/>
      <c r="JK6" s="164"/>
      <c r="JL6" s="164"/>
      <c r="JM6" s="164"/>
      <c r="JN6" s="164"/>
      <c r="JO6" s="164"/>
      <c r="JP6" s="164"/>
      <c r="JQ6" s="164"/>
      <c r="JR6" s="164"/>
      <c r="JS6" s="164"/>
      <c r="JT6" s="164"/>
      <c r="JU6" s="164"/>
      <c r="JV6" s="164"/>
      <c r="JW6" s="164"/>
      <c r="JX6" s="164"/>
      <c r="JY6" s="164"/>
      <c r="JZ6" s="164"/>
      <c r="KA6" s="164"/>
      <c r="KB6" s="164"/>
      <c r="KC6" s="164"/>
      <c r="KD6" s="164"/>
      <c r="KE6" s="164"/>
      <c r="KF6" s="164"/>
      <c r="KG6" s="164"/>
      <c r="KH6" s="164"/>
      <c r="KI6" s="164"/>
      <c r="KJ6" s="164"/>
      <c r="KK6" s="164"/>
      <c r="KL6" s="164"/>
    </row>
    <row r="7" spans="1:298" s="165" customFormat="1" ht="13.9">
      <c r="A7" s="360" t="s">
        <v>276</v>
      </c>
      <c r="B7" s="361"/>
      <c r="C7" s="361"/>
      <c r="D7" s="361"/>
      <c r="E7" s="361"/>
      <c r="F7" s="361"/>
      <c r="G7" s="361"/>
      <c r="H7" s="362"/>
      <c r="I7" s="360" t="s">
        <v>277</v>
      </c>
      <c r="J7" s="361"/>
      <c r="K7" s="361"/>
      <c r="L7" s="361"/>
      <c r="M7" s="361"/>
      <c r="N7" s="362"/>
      <c r="O7" s="360" t="s">
        <v>278</v>
      </c>
      <c r="P7" s="361"/>
      <c r="Q7" s="361"/>
      <c r="R7" s="361"/>
      <c r="S7" s="361"/>
      <c r="T7" s="361"/>
      <c r="U7" s="361"/>
      <c r="V7" s="361"/>
      <c r="W7" s="362"/>
      <c r="X7" s="360" t="s">
        <v>279</v>
      </c>
      <c r="Y7" s="361"/>
      <c r="Z7" s="361"/>
      <c r="AA7" s="361"/>
      <c r="AB7" s="361"/>
      <c r="AC7" s="361"/>
      <c r="AD7" s="361"/>
      <c r="AE7" s="361"/>
      <c r="AF7" s="361"/>
      <c r="AG7" s="361"/>
      <c r="AH7" s="362"/>
      <c r="AI7" s="360" t="s">
        <v>280</v>
      </c>
      <c r="AJ7" s="361"/>
      <c r="AK7" s="361"/>
      <c r="AL7" s="361"/>
      <c r="AM7" s="361"/>
      <c r="AN7" s="380"/>
      <c r="AO7" s="164"/>
      <c r="AP7" s="164"/>
      <c r="AQ7" s="164"/>
      <c r="AR7" s="164"/>
      <c r="AS7" s="164"/>
      <c r="AT7" s="164"/>
      <c r="AU7" s="164"/>
      <c r="AV7" s="164"/>
      <c r="AW7" s="164"/>
      <c r="AX7" s="164"/>
      <c r="AY7" s="164"/>
      <c r="AZ7" s="164"/>
      <c r="BA7" s="164"/>
      <c r="BB7" s="164"/>
      <c r="BC7" s="164"/>
      <c r="BD7" s="164"/>
      <c r="BE7" s="164"/>
      <c r="BF7" s="164"/>
      <c r="BG7" s="164"/>
      <c r="BH7" s="164"/>
      <c r="BI7" s="164"/>
      <c r="BJ7" s="164"/>
      <c r="BK7" s="164"/>
      <c r="BL7" s="164"/>
      <c r="BM7" s="164"/>
      <c r="BN7" s="164"/>
      <c r="BO7" s="164"/>
      <c r="BP7" s="164"/>
      <c r="BQ7" s="164"/>
      <c r="BR7" s="164"/>
      <c r="BS7" s="164"/>
      <c r="BT7" s="164"/>
      <c r="BU7" s="164"/>
      <c r="BV7" s="164"/>
      <c r="BW7" s="164"/>
      <c r="BX7" s="164"/>
      <c r="BY7" s="164"/>
      <c r="BZ7" s="164"/>
      <c r="CA7" s="164"/>
      <c r="CB7" s="164"/>
      <c r="CC7" s="164"/>
      <c r="CD7" s="164"/>
      <c r="CE7" s="164"/>
      <c r="CF7" s="164"/>
      <c r="CG7" s="164"/>
      <c r="CH7" s="164"/>
      <c r="CI7" s="164"/>
      <c r="CJ7" s="164"/>
      <c r="CK7" s="164"/>
      <c r="CL7" s="164"/>
      <c r="CM7" s="164"/>
      <c r="CN7" s="164"/>
      <c r="CO7" s="164"/>
      <c r="CP7" s="164"/>
      <c r="CQ7" s="164"/>
      <c r="CR7" s="164"/>
      <c r="CS7" s="164"/>
      <c r="CT7" s="164"/>
      <c r="CU7" s="164"/>
      <c r="CV7" s="164"/>
      <c r="CW7" s="164"/>
      <c r="CX7" s="164"/>
      <c r="CY7" s="164"/>
      <c r="CZ7" s="164"/>
      <c r="DA7" s="164"/>
      <c r="DB7" s="164"/>
      <c r="DC7" s="164"/>
      <c r="DD7" s="164"/>
      <c r="DE7" s="164"/>
      <c r="DF7" s="164"/>
      <c r="DG7" s="164"/>
      <c r="DH7" s="164"/>
      <c r="DI7" s="164"/>
      <c r="DJ7" s="164"/>
      <c r="DK7" s="164"/>
      <c r="DL7" s="164"/>
      <c r="DM7" s="164"/>
      <c r="DN7" s="164"/>
      <c r="DO7" s="164"/>
      <c r="DP7" s="164"/>
      <c r="DQ7" s="164"/>
      <c r="DR7" s="164"/>
      <c r="DS7" s="164"/>
      <c r="DT7" s="164"/>
      <c r="DU7" s="164"/>
      <c r="DV7" s="164"/>
      <c r="DW7" s="164"/>
      <c r="DX7" s="164"/>
      <c r="DY7" s="164"/>
      <c r="DZ7" s="164"/>
      <c r="EA7" s="164"/>
      <c r="EB7" s="164"/>
      <c r="EC7" s="164"/>
      <c r="ED7" s="164"/>
      <c r="EE7" s="164"/>
      <c r="EF7" s="164"/>
      <c r="EG7" s="164"/>
      <c r="EH7" s="164"/>
      <c r="EI7" s="164"/>
      <c r="EJ7" s="164"/>
      <c r="EK7" s="164"/>
      <c r="EL7" s="164"/>
      <c r="EM7" s="164"/>
      <c r="EN7" s="164"/>
      <c r="EO7" s="164"/>
      <c r="EP7" s="164"/>
      <c r="EQ7" s="164"/>
      <c r="ER7" s="164"/>
      <c r="ES7" s="164"/>
      <c r="ET7" s="164"/>
      <c r="EU7" s="164"/>
      <c r="EV7" s="164"/>
      <c r="EW7" s="164"/>
      <c r="EX7" s="164"/>
      <c r="EY7" s="164"/>
      <c r="EZ7" s="164"/>
      <c r="FA7" s="164"/>
      <c r="FB7" s="164"/>
      <c r="FC7" s="164"/>
      <c r="FD7" s="164"/>
      <c r="FE7" s="164"/>
      <c r="FF7" s="164"/>
      <c r="FG7" s="164"/>
      <c r="FH7" s="164"/>
      <c r="FI7" s="164"/>
      <c r="FJ7" s="164"/>
      <c r="FK7" s="164"/>
      <c r="FL7" s="164"/>
      <c r="FM7" s="164"/>
      <c r="FN7" s="164"/>
      <c r="FO7" s="164"/>
      <c r="FP7" s="164"/>
      <c r="FQ7" s="164"/>
      <c r="FR7" s="164"/>
      <c r="FS7" s="164"/>
      <c r="FT7" s="164"/>
      <c r="FU7" s="164"/>
      <c r="FV7" s="164"/>
      <c r="FW7" s="164"/>
      <c r="FX7" s="164"/>
      <c r="FY7" s="164"/>
      <c r="FZ7" s="164"/>
      <c r="GA7" s="164"/>
      <c r="GB7" s="164"/>
      <c r="GC7" s="164"/>
      <c r="GD7" s="164"/>
      <c r="GE7" s="164"/>
      <c r="GF7" s="164"/>
      <c r="GG7" s="164"/>
      <c r="GH7" s="164"/>
      <c r="GI7" s="164"/>
      <c r="GJ7" s="164"/>
      <c r="GK7" s="164"/>
      <c r="GL7" s="164"/>
      <c r="GM7" s="164"/>
      <c r="GN7" s="164"/>
      <c r="GO7" s="164"/>
      <c r="GP7" s="164"/>
      <c r="GQ7" s="164"/>
      <c r="GR7" s="164"/>
      <c r="GS7" s="164"/>
      <c r="GT7" s="164"/>
      <c r="GU7" s="164"/>
      <c r="GV7" s="164"/>
      <c r="GW7" s="164"/>
      <c r="GX7" s="164"/>
      <c r="GY7" s="164"/>
      <c r="GZ7" s="164"/>
      <c r="HA7" s="164"/>
      <c r="HB7" s="164"/>
      <c r="HC7" s="164"/>
      <c r="HD7" s="164"/>
      <c r="HE7" s="164"/>
      <c r="HF7" s="164"/>
      <c r="HG7" s="164"/>
      <c r="HH7" s="164"/>
      <c r="HI7" s="164"/>
      <c r="HJ7" s="164"/>
      <c r="HK7" s="164"/>
      <c r="HL7" s="164"/>
      <c r="HM7" s="164"/>
      <c r="HN7" s="164"/>
      <c r="HO7" s="164"/>
      <c r="HP7" s="164"/>
      <c r="HQ7" s="164"/>
      <c r="HR7" s="164"/>
      <c r="HS7" s="164"/>
      <c r="HT7" s="164"/>
      <c r="HU7" s="164"/>
      <c r="HV7" s="164"/>
      <c r="HW7" s="164"/>
      <c r="HX7" s="164"/>
      <c r="HY7" s="164"/>
      <c r="HZ7" s="164"/>
      <c r="IA7" s="164"/>
      <c r="IB7" s="164"/>
      <c r="IC7" s="164"/>
      <c r="ID7" s="164"/>
      <c r="IE7" s="164"/>
      <c r="IF7" s="164"/>
      <c r="IG7" s="164"/>
      <c r="IH7" s="164"/>
      <c r="II7" s="164"/>
      <c r="IJ7" s="164"/>
      <c r="IK7" s="164"/>
      <c r="IL7" s="164"/>
      <c r="IM7" s="164"/>
      <c r="IN7" s="164"/>
      <c r="IO7" s="164"/>
      <c r="IP7" s="164"/>
      <c r="IQ7" s="164"/>
      <c r="IR7" s="164"/>
      <c r="IS7" s="164"/>
      <c r="IT7" s="164"/>
      <c r="IU7" s="164"/>
      <c r="IV7" s="164"/>
      <c r="IW7" s="164"/>
      <c r="IX7" s="164"/>
      <c r="IY7" s="164"/>
      <c r="IZ7" s="164"/>
      <c r="JA7" s="164"/>
      <c r="JB7" s="164"/>
      <c r="JC7" s="164"/>
      <c r="JD7" s="164"/>
      <c r="JE7" s="164"/>
      <c r="JF7" s="164"/>
      <c r="JG7" s="164"/>
      <c r="JH7" s="164"/>
      <c r="JI7" s="164"/>
      <c r="JJ7" s="164"/>
      <c r="JK7" s="164"/>
      <c r="JL7" s="164"/>
      <c r="JM7" s="164"/>
      <c r="JN7" s="164"/>
      <c r="JO7" s="164"/>
      <c r="JP7" s="164"/>
      <c r="JQ7" s="164"/>
      <c r="JR7" s="164"/>
      <c r="JS7" s="164"/>
      <c r="JT7" s="164"/>
      <c r="JU7" s="164"/>
      <c r="JV7" s="164"/>
      <c r="JW7" s="164"/>
      <c r="JX7" s="164"/>
      <c r="JY7" s="164"/>
      <c r="JZ7" s="164"/>
      <c r="KA7" s="164"/>
      <c r="KB7" s="164"/>
      <c r="KC7" s="164"/>
      <c r="KD7" s="164"/>
      <c r="KE7" s="164"/>
      <c r="KF7" s="164"/>
      <c r="KG7" s="164"/>
      <c r="KH7" s="164"/>
      <c r="KI7" s="164"/>
      <c r="KJ7" s="164"/>
      <c r="KK7" s="164"/>
      <c r="KL7" s="164"/>
    </row>
    <row r="8" spans="1:298" s="165" customFormat="1" ht="16.5" customHeight="1">
      <c r="A8" s="384" t="s">
        <v>281</v>
      </c>
      <c r="B8" s="384" t="s">
        <v>282</v>
      </c>
      <c r="C8" s="386" t="s">
        <v>223</v>
      </c>
      <c r="D8" s="388" t="s">
        <v>225</v>
      </c>
      <c r="E8" s="388" t="s">
        <v>227</v>
      </c>
      <c r="F8" s="389" t="s">
        <v>229</v>
      </c>
      <c r="G8" s="381" t="s">
        <v>231</v>
      </c>
      <c r="H8" s="388" t="s">
        <v>283</v>
      </c>
      <c r="I8" s="382" t="s">
        <v>284</v>
      </c>
      <c r="J8" s="383" t="s">
        <v>285</v>
      </c>
      <c r="K8" s="381" t="s">
        <v>286</v>
      </c>
      <c r="L8" s="381" t="s">
        <v>287</v>
      </c>
      <c r="M8" s="383" t="s">
        <v>285</v>
      </c>
      <c r="N8" s="388" t="s">
        <v>237</v>
      </c>
      <c r="O8" s="391" t="s">
        <v>288</v>
      </c>
      <c r="P8" s="390" t="s">
        <v>239</v>
      </c>
      <c r="Q8" s="381" t="s">
        <v>241</v>
      </c>
      <c r="R8" s="390" t="s">
        <v>289</v>
      </c>
      <c r="S8" s="390"/>
      <c r="T8" s="390"/>
      <c r="U8" s="390"/>
      <c r="V8" s="390"/>
      <c r="W8" s="390"/>
      <c r="X8" s="396" t="s">
        <v>290</v>
      </c>
      <c r="Y8" s="391" t="s">
        <v>291</v>
      </c>
      <c r="Z8" s="391" t="s">
        <v>285</v>
      </c>
      <c r="AA8" s="157"/>
      <c r="AB8" s="157"/>
      <c r="AC8" s="391" t="s">
        <v>292</v>
      </c>
      <c r="AD8" s="391" t="s">
        <v>285</v>
      </c>
      <c r="AE8" s="157"/>
      <c r="AF8" s="157"/>
      <c r="AG8" s="396" t="s">
        <v>293</v>
      </c>
      <c r="AH8" s="391" t="s">
        <v>257</v>
      </c>
      <c r="AI8" s="390" t="s">
        <v>280</v>
      </c>
      <c r="AJ8" s="390" t="s">
        <v>294</v>
      </c>
      <c r="AK8" s="390" t="s">
        <v>295</v>
      </c>
      <c r="AL8" s="390" t="s">
        <v>296</v>
      </c>
      <c r="AM8" s="394" t="s">
        <v>297</v>
      </c>
      <c r="AN8" s="394" t="s">
        <v>261</v>
      </c>
      <c r="AO8" s="164"/>
      <c r="AP8" s="164"/>
      <c r="AQ8" s="164"/>
      <c r="AR8" s="164"/>
      <c r="AS8" s="164"/>
      <c r="AT8" s="164"/>
      <c r="AU8" s="164"/>
      <c r="AV8" s="164"/>
      <c r="AW8" s="164"/>
      <c r="AX8" s="164"/>
      <c r="AY8" s="164"/>
      <c r="AZ8" s="164"/>
      <c r="BA8" s="164"/>
      <c r="BB8" s="164"/>
      <c r="BC8" s="164"/>
      <c r="BD8" s="164"/>
      <c r="BE8" s="164"/>
      <c r="BF8" s="164"/>
      <c r="BG8" s="164"/>
      <c r="BH8" s="164"/>
      <c r="BI8" s="164"/>
      <c r="BJ8" s="164"/>
      <c r="BK8" s="164"/>
      <c r="BL8" s="164"/>
      <c r="BM8" s="164"/>
      <c r="BN8" s="164"/>
      <c r="BO8" s="164"/>
      <c r="BP8" s="164"/>
      <c r="BQ8" s="164"/>
      <c r="BR8" s="164"/>
      <c r="BS8" s="164"/>
      <c r="BT8" s="164"/>
      <c r="BU8" s="164"/>
      <c r="BV8" s="164"/>
      <c r="BW8" s="164"/>
      <c r="BX8" s="164"/>
      <c r="BY8" s="164"/>
      <c r="BZ8" s="164"/>
      <c r="CA8" s="164"/>
      <c r="CB8" s="164"/>
      <c r="CC8" s="164"/>
      <c r="CD8" s="164"/>
      <c r="CE8" s="164"/>
      <c r="CF8" s="164"/>
      <c r="CG8" s="164"/>
      <c r="CH8" s="164"/>
      <c r="CI8" s="164"/>
      <c r="CJ8" s="164"/>
      <c r="CK8" s="164"/>
      <c r="CL8" s="164"/>
      <c r="CM8" s="164"/>
      <c r="CN8" s="164"/>
      <c r="CO8" s="164"/>
      <c r="CP8" s="164"/>
      <c r="CQ8" s="164"/>
      <c r="CR8" s="164"/>
      <c r="CS8" s="164"/>
      <c r="CT8" s="164"/>
      <c r="CU8" s="164"/>
      <c r="CV8" s="164"/>
      <c r="CW8" s="164"/>
      <c r="CX8" s="164"/>
      <c r="CY8" s="164"/>
      <c r="CZ8" s="164"/>
      <c r="DA8" s="164"/>
      <c r="DB8" s="164"/>
      <c r="DC8" s="164"/>
      <c r="DD8" s="164"/>
      <c r="DE8" s="164"/>
      <c r="DF8" s="164"/>
      <c r="DG8" s="164"/>
      <c r="DH8" s="164"/>
      <c r="DI8" s="164"/>
      <c r="DJ8" s="164"/>
      <c r="DK8" s="164"/>
      <c r="DL8" s="164"/>
      <c r="DM8" s="164"/>
      <c r="DN8" s="164"/>
      <c r="DO8" s="164"/>
      <c r="DP8" s="164"/>
      <c r="DQ8" s="164"/>
      <c r="DR8" s="164"/>
      <c r="DS8" s="164"/>
      <c r="DT8" s="164"/>
      <c r="DU8" s="164"/>
      <c r="DV8" s="164"/>
      <c r="DW8" s="164"/>
      <c r="DX8" s="164"/>
      <c r="DY8" s="164"/>
      <c r="DZ8" s="164"/>
      <c r="EA8" s="164"/>
      <c r="EB8" s="164"/>
      <c r="EC8" s="164"/>
      <c r="ED8" s="164"/>
      <c r="EE8" s="164"/>
      <c r="EF8" s="164"/>
      <c r="EG8" s="164"/>
      <c r="EH8" s="164"/>
      <c r="EI8" s="164"/>
      <c r="EJ8" s="164"/>
      <c r="EK8" s="164"/>
      <c r="EL8" s="164"/>
      <c r="EM8" s="164"/>
      <c r="EN8" s="164"/>
      <c r="EO8" s="164"/>
      <c r="EP8" s="164"/>
      <c r="EQ8" s="164"/>
      <c r="ER8" s="164"/>
      <c r="ES8" s="164"/>
      <c r="ET8" s="164"/>
      <c r="EU8" s="164"/>
      <c r="EV8" s="164"/>
      <c r="EW8" s="164"/>
      <c r="EX8" s="164"/>
      <c r="EY8" s="164"/>
      <c r="EZ8" s="164"/>
      <c r="FA8" s="164"/>
      <c r="FB8" s="164"/>
      <c r="FC8" s="164"/>
      <c r="FD8" s="164"/>
      <c r="FE8" s="164"/>
      <c r="FF8" s="164"/>
      <c r="FG8" s="164"/>
      <c r="FH8" s="164"/>
      <c r="FI8" s="164"/>
      <c r="FJ8" s="164"/>
      <c r="FK8" s="164"/>
      <c r="FL8" s="164"/>
      <c r="FM8" s="164"/>
      <c r="FN8" s="164"/>
      <c r="FO8" s="164"/>
      <c r="FP8" s="164"/>
      <c r="FQ8" s="164"/>
      <c r="FR8" s="164"/>
      <c r="FS8" s="164"/>
      <c r="FT8" s="164"/>
      <c r="FU8" s="164"/>
      <c r="FV8" s="164"/>
      <c r="FW8" s="164"/>
      <c r="FX8" s="164"/>
      <c r="FY8" s="164"/>
      <c r="FZ8" s="164"/>
      <c r="GA8" s="164"/>
      <c r="GB8" s="164"/>
      <c r="GC8" s="164"/>
      <c r="GD8" s="164"/>
      <c r="GE8" s="164"/>
      <c r="GF8" s="164"/>
      <c r="GG8" s="164"/>
      <c r="GH8" s="164"/>
      <c r="GI8" s="164"/>
      <c r="GJ8" s="164"/>
      <c r="GK8" s="164"/>
      <c r="GL8" s="164"/>
      <c r="GM8" s="164"/>
      <c r="GN8" s="164"/>
      <c r="GO8" s="164"/>
      <c r="GP8" s="164"/>
      <c r="GQ8" s="164"/>
      <c r="GR8" s="164"/>
      <c r="GS8" s="164"/>
      <c r="GT8" s="164"/>
      <c r="GU8" s="164"/>
      <c r="GV8" s="164"/>
      <c r="GW8" s="164"/>
      <c r="GX8" s="164"/>
      <c r="GY8" s="164"/>
      <c r="GZ8" s="164"/>
      <c r="HA8" s="164"/>
      <c r="HB8" s="164"/>
      <c r="HC8" s="164"/>
      <c r="HD8" s="164"/>
      <c r="HE8" s="164"/>
      <c r="HF8" s="164"/>
      <c r="HG8" s="164"/>
      <c r="HH8" s="164"/>
      <c r="HI8" s="164"/>
      <c r="HJ8" s="164"/>
      <c r="HK8" s="164"/>
      <c r="HL8" s="164"/>
      <c r="HM8" s="164"/>
      <c r="HN8" s="164"/>
      <c r="HO8" s="164"/>
      <c r="HP8" s="164"/>
      <c r="HQ8" s="164"/>
      <c r="HR8" s="164"/>
      <c r="HS8" s="164"/>
      <c r="HT8" s="164"/>
      <c r="HU8" s="164"/>
      <c r="HV8" s="164"/>
      <c r="HW8" s="164"/>
      <c r="HX8" s="164"/>
      <c r="HY8" s="164"/>
      <c r="HZ8" s="164"/>
      <c r="IA8" s="164"/>
      <c r="IB8" s="164"/>
      <c r="IC8" s="164"/>
      <c r="ID8" s="164"/>
      <c r="IE8" s="164"/>
      <c r="IF8" s="164"/>
      <c r="IG8" s="164"/>
      <c r="IH8" s="164"/>
      <c r="II8" s="164"/>
      <c r="IJ8" s="164"/>
      <c r="IK8" s="164"/>
      <c r="IL8" s="164"/>
      <c r="IM8" s="164"/>
      <c r="IN8" s="164"/>
      <c r="IO8" s="164"/>
      <c r="IP8" s="164"/>
      <c r="IQ8" s="164"/>
      <c r="IR8" s="164"/>
      <c r="IS8" s="164"/>
      <c r="IT8" s="164"/>
      <c r="IU8" s="164"/>
      <c r="IV8" s="164"/>
      <c r="IW8" s="164"/>
      <c r="IX8" s="164"/>
      <c r="IY8" s="164"/>
      <c r="IZ8" s="164"/>
      <c r="JA8" s="164"/>
      <c r="JB8" s="164"/>
      <c r="JC8" s="164"/>
      <c r="JD8" s="164"/>
      <c r="JE8" s="164"/>
      <c r="JF8" s="164"/>
      <c r="JG8" s="164"/>
      <c r="JH8" s="164"/>
      <c r="JI8" s="164"/>
      <c r="JJ8" s="164"/>
      <c r="JK8" s="164"/>
      <c r="JL8" s="164"/>
      <c r="JM8" s="164"/>
      <c r="JN8" s="164"/>
      <c r="JO8" s="164"/>
      <c r="JP8" s="164"/>
      <c r="JQ8" s="164"/>
      <c r="JR8" s="164"/>
      <c r="JS8" s="164"/>
      <c r="JT8" s="164"/>
      <c r="JU8" s="164"/>
      <c r="JV8" s="164"/>
      <c r="JW8" s="164"/>
      <c r="JX8" s="164"/>
      <c r="JY8" s="164"/>
      <c r="JZ8" s="164"/>
      <c r="KA8" s="164"/>
      <c r="KB8" s="164"/>
      <c r="KC8" s="164"/>
      <c r="KD8" s="164"/>
      <c r="KE8" s="164"/>
      <c r="KF8" s="164"/>
      <c r="KG8" s="164"/>
      <c r="KH8" s="164"/>
      <c r="KI8" s="164"/>
      <c r="KJ8" s="164"/>
      <c r="KK8" s="164"/>
      <c r="KL8" s="164"/>
    </row>
    <row r="9" spans="1:298" s="167" customFormat="1" ht="94.5" customHeight="1">
      <c r="A9" s="385"/>
      <c r="B9" s="393"/>
      <c r="C9" s="387"/>
      <c r="D9" s="381"/>
      <c r="E9" s="381"/>
      <c r="F9" s="387"/>
      <c r="G9" s="382"/>
      <c r="H9" s="381"/>
      <c r="I9" s="382"/>
      <c r="J9" s="383"/>
      <c r="K9" s="382"/>
      <c r="L9" s="382"/>
      <c r="M9" s="383"/>
      <c r="N9" s="381"/>
      <c r="O9" s="392"/>
      <c r="P9" s="381"/>
      <c r="Q9" s="382"/>
      <c r="R9" s="149" t="s">
        <v>298</v>
      </c>
      <c r="S9" s="149" t="s">
        <v>299</v>
      </c>
      <c r="T9" s="149" t="s">
        <v>300</v>
      </c>
      <c r="U9" s="149" t="s">
        <v>301</v>
      </c>
      <c r="V9" s="149" t="s">
        <v>302</v>
      </c>
      <c r="W9" s="149" t="s">
        <v>303</v>
      </c>
      <c r="X9" s="391"/>
      <c r="Y9" s="397"/>
      <c r="Z9" s="397"/>
      <c r="AA9" s="160" t="s">
        <v>304</v>
      </c>
      <c r="AB9" s="160" t="s">
        <v>285</v>
      </c>
      <c r="AC9" s="397"/>
      <c r="AD9" s="397"/>
      <c r="AE9" s="158" t="s">
        <v>292</v>
      </c>
      <c r="AF9" s="158" t="s">
        <v>285</v>
      </c>
      <c r="AG9" s="391"/>
      <c r="AH9" s="392"/>
      <c r="AI9" s="381"/>
      <c r="AJ9" s="381"/>
      <c r="AK9" s="381"/>
      <c r="AL9" s="381"/>
      <c r="AM9" s="395"/>
      <c r="AN9" s="395"/>
      <c r="AO9" s="166"/>
      <c r="AP9" s="166"/>
      <c r="AQ9" s="166"/>
      <c r="AR9" s="166"/>
      <c r="AS9" s="166"/>
      <c r="AT9" s="166"/>
      <c r="AU9" s="166"/>
      <c r="AV9" s="166"/>
      <c r="AW9" s="166"/>
      <c r="AX9" s="166"/>
      <c r="AY9" s="166"/>
      <c r="AZ9" s="166"/>
      <c r="BA9" s="166"/>
      <c r="BB9" s="166"/>
      <c r="BC9" s="166"/>
      <c r="BD9" s="166"/>
      <c r="BE9" s="166"/>
      <c r="BF9" s="166"/>
      <c r="BG9" s="166"/>
      <c r="BH9" s="166"/>
      <c r="BI9" s="166"/>
      <c r="BJ9" s="166"/>
      <c r="BK9" s="166"/>
      <c r="BL9" s="166"/>
      <c r="BM9" s="166"/>
      <c r="BN9" s="166"/>
      <c r="BO9" s="166"/>
      <c r="BP9" s="166"/>
      <c r="BQ9" s="166"/>
      <c r="BR9" s="166"/>
      <c r="BS9" s="166"/>
      <c r="BT9" s="166"/>
      <c r="BU9" s="166"/>
      <c r="BV9" s="166"/>
      <c r="BW9" s="166"/>
      <c r="BX9" s="166"/>
      <c r="BY9" s="166"/>
      <c r="BZ9" s="166"/>
      <c r="CA9" s="166"/>
      <c r="CB9" s="166"/>
      <c r="CC9" s="166"/>
      <c r="CD9" s="166"/>
      <c r="CE9" s="166"/>
      <c r="CF9" s="166"/>
      <c r="CG9" s="166"/>
      <c r="CH9" s="166"/>
      <c r="CI9" s="166"/>
      <c r="CJ9" s="166"/>
      <c r="CK9" s="166"/>
      <c r="CL9" s="166"/>
      <c r="CM9" s="166"/>
      <c r="CN9" s="166"/>
      <c r="CO9" s="166"/>
      <c r="CP9" s="166"/>
      <c r="CQ9" s="166"/>
      <c r="CR9" s="166"/>
      <c r="CS9" s="166"/>
      <c r="CT9" s="166"/>
      <c r="CU9" s="166"/>
      <c r="CV9" s="166"/>
      <c r="CW9" s="166"/>
      <c r="CX9" s="166"/>
      <c r="CY9" s="166"/>
      <c r="CZ9" s="166"/>
      <c r="DA9" s="166"/>
      <c r="DB9" s="166"/>
      <c r="DC9" s="166"/>
      <c r="DD9" s="166"/>
      <c r="DE9" s="166"/>
      <c r="DF9" s="166"/>
      <c r="DG9" s="166"/>
      <c r="DH9" s="166"/>
      <c r="DI9" s="166"/>
      <c r="DJ9" s="166"/>
      <c r="DK9" s="166"/>
      <c r="DL9" s="166"/>
      <c r="DM9" s="166"/>
      <c r="DN9" s="166"/>
      <c r="DO9" s="166"/>
      <c r="DP9" s="166"/>
      <c r="DQ9" s="166"/>
      <c r="DR9" s="166"/>
      <c r="DS9" s="166"/>
      <c r="DT9" s="166"/>
      <c r="DU9" s="166"/>
      <c r="DV9" s="166"/>
      <c r="DW9" s="166"/>
      <c r="DX9" s="166"/>
      <c r="DY9" s="166"/>
      <c r="DZ9" s="166"/>
      <c r="EA9" s="166"/>
      <c r="EB9" s="166"/>
      <c r="EC9" s="166"/>
      <c r="ED9" s="166"/>
      <c r="EE9" s="166"/>
      <c r="EF9" s="166"/>
      <c r="EG9" s="166"/>
      <c r="EH9" s="166"/>
      <c r="EI9" s="166"/>
      <c r="EJ9" s="166"/>
      <c r="EK9" s="166"/>
      <c r="EL9" s="166"/>
      <c r="EM9" s="166"/>
      <c r="EN9" s="166"/>
      <c r="EO9" s="166"/>
      <c r="EP9" s="166"/>
      <c r="EQ9" s="166"/>
      <c r="ER9" s="166"/>
      <c r="ES9" s="166"/>
      <c r="ET9" s="166"/>
      <c r="EU9" s="166"/>
      <c r="EV9" s="166"/>
      <c r="EW9" s="166"/>
      <c r="EX9" s="166"/>
      <c r="EY9" s="166"/>
      <c r="EZ9" s="166"/>
      <c r="FA9" s="166"/>
      <c r="FB9" s="166"/>
      <c r="FC9" s="166"/>
      <c r="FD9" s="166"/>
      <c r="FE9" s="166"/>
      <c r="FF9" s="166"/>
      <c r="FG9" s="166"/>
      <c r="FH9" s="166"/>
      <c r="FI9" s="166"/>
      <c r="FJ9" s="166"/>
      <c r="FK9" s="166"/>
      <c r="FL9" s="166"/>
      <c r="FM9" s="166"/>
      <c r="FN9" s="166"/>
      <c r="FO9" s="166"/>
      <c r="FP9" s="166"/>
      <c r="FQ9" s="166"/>
      <c r="FR9" s="166"/>
      <c r="FS9" s="166"/>
      <c r="FT9" s="166"/>
      <c r="FU9" s="166"/>
      <c r="FV9" s="166"/>
      <c r="FW9" s="166"/>
      <c r="FX9" s="166"/>
      <c r="FY9" s="166"/>
      <c r="FZ9" s="166"/>
      <c r="GA9" s="166"/>
      <c r="GB9" s="166"/>
      <c r="GC9" s="166"/>
      <c r="GD9" s="166"/>
      <c r="GE9" s="166"/>
      <c r="GF9" s="166"/>
      <c r="GG9" s="166"/>
      <c r="GH9" s="166"/>
      <c r="GI9" s="166"/>
      <c r="GJ9" s="166"/>
      <c r="GK9" s="166"/>
      <c r="GL9" s="166"/>
      <c r="GM9" s="166"/>
      <c r="GN9" s="166"/>
      <c r="GO9" s="166"/>
      <c r="GP9" s="166"/>
      <c r="GQ9" s="166"/>
      <c r="GR9" s="166"/>
      <c r="GS9" s="166"/>
      <c r="GT9" s="166"/>
      <c r="GU9" s="166"/>
      <c r="GV9" s="166"/>
      <c r="GW9" s="166"/>
      <c r="GX9" s="166"/>
      <c r="GY9" s="166"/>
      <c r="GZ9" s="166"/>
      <c r="HA9" s="166"/>
      <c r="HB9" s="166"/>
      <c r="HC9" s="166"/>
      <c r="HD9" s="166"/>
      <c r="HE9" s="166"/>
      <c r="HF9" s="166"/>
      <c r="HG9" s="166"/>
      <c r="HH9" s="166"/>
      <c r="HI9" s="166"/>
      <c r="HJ9" s="166"/>
      <c r="HK9" s="166"/>
      <c r="HL9" s="166"/>
      <c r="HM9" s="166"/>
      <c r="HN9" s="166"/>
      <c r="HO9" s="166"/>
      <c r="HP9" s="166"/>
      <c r="HQ9" s="166"/>
      <c r="HR9" s="166"/>
      <c r="HS9" s="166"/>
      <c r="HT9" s="166"/>
      <c r="HU9" s="166"/>
      <c r="HV9" s="166"/>
      <c r="HW9" s="166"/>
      <c r="HX9" s="166"/>
      <c r="HY9" s="166"/>
      <c r="HZ9" s="166"/>
      <c r="IA9" s="166"/>
      <c r="IB9" s="166"/>
      <c r="IC9" s="166"/>
      <c r="ID9" s="166"/>
      <c r="IE9" s="166"/>
      <c r="IF9" s="166"/>
      <c r="IG9" s="166"/>
      <c r="IH9" s="166"/>
      <c r="II9" s="166"/>
      <c r="IJ9" s="166"/>
      <c r="IK9" s="166"/>
      <c r="IL9" s="166"/>
      <c r="IM9" s="166"/>
      <c r="IN9" s="166"/>
      <c r="IO9" s="166"/>
      <c r="IP9" s="166"/>
      <c r="IQ9" s="166"/>
      <c r="IR9" s="166"/>
      <c r="IS9" s="166"/>
      <c r="IT9" s="166"/>
      <c r="IU9" s="166"/>
      <c r="IV9" s="166"/>
      <c r="IW9" s="166"/>
      <c r="IX9" s="166"/>
      <c r="IY9" s="166"/>
      <c r="IZ9" s="166"/>
      <c r="JA9" s="166"/>
      <c r="JB9" s="166"/>
      <c r="JC9" s="166"/>
      <c r="JD9" s="166"/>
      <c r="JE9" s="166"/>
      <c r="JF9" s="166"/>
      <c r="JG9" s="166"/>
      <c r="JH9" s="166"/>
      <c r="JI9" s="166"/>
      <c r="JJ9" s="166"/>
      <c r="JK9" s="166"/>
      <c r="JL9" s="166"/>
      <c r="JM9" s="166"/>
      <c r="JN9" s="166"/>
      <c r="JO9" s="166"/>
      <c r="JP9" s="166"/>
      <c r="JQ9" s="166"/>
      <c r="JR9" s="166"/>
      <c r="JS9" s="166"/>
      <c r="JT9" s="166"/>
      <c r="JU9" s="166"/>
      <c r="JV9" s="166"/>
      <c r="JW9" s="166"/>
      <c r="JX9" s="166"/>
      <c r="JY9" s="166"/>
      <c r="JZ9" s="166"/>
      <c r="KA9" s="166"/>
      <c r="KB9" s="166"/>
      <c r="KC9" s="166"/>
      <c r="KD9" s="166"/>
      <c r="KE9" s="166"/>
      <c r="KF9" s="166"/>
      <c r="KG9" s="166"/>
      <c r="KH9" s="166"/>
      <c r="KI9" s="166"/>
      <c r="KJ9" s="166"/>
      <c r="KK9" s="166"/>
      <c r="KL9" s="166"/>
    </row>
    <row r="10" spans="1:298" ht="61.15" customHeight="1">
      <c r="A10" s="344">
        <v>1</v>
      </c>
      <c r="B10" s="352" t="s">
        <v>305</v>
      </c>
      <c r="C10" s="344" t="s">
        <v>306</v>
      </c>
      <c r="D10" s="398" t="s">
        <v>307</v>
      </c>
      <c r="E10" s="344" t="s">
        <v>308</v>
      </c>
      <c r="F10" s="399" t="s">
        <v>309</v>
      </c>
      <c r="G10" s="344" t="s">
        <v>310</v>
      </c>
      <c r="H10" s="344">
        <v>5000</v>
      </c>
      <c r="I10" s="358" t="str">
        <f>IF(H10&lt;=2,'Tabla probabilidad'!$B$5,IF(H10&lt;=24,'Tabla probabilidad'!$B$6,IF(H10&lt;=500,'Tabla probabilidad'!$B$7,IF(H10&lt;=5000,'Tabla probabilidad'!$B$8,IF(H10&gt;5000,'Tabla probabilidad'!$B$9)))))</f>
        <v>Alta</v>
      </c>
      <c r="J10" s="359">
        <f>IF(H10&lt;=2,'Tabla probabilidad'!$D$5,IF(H10&lt;=24,'Tabla probabilidad'!$D$6,IF(H10&lt;=500,'Tabla probabilidad'!$D$7,IF(H10&lt;=5000,'Tabla probabilidad'!$D$8,IF(H10&gt;5000,'Tabla probabilidad'!$D$9)))))</f>
        <v>0.8</v>
      </c>
      <c r="K10" s="344" t="s">
        <v>311</v>
      </c>
      <c r="L10" s="344" t="str">
        <f>IF(K10="El riesgo afecta la imagen de alguna área de la organización","Leve",IF(K10="El riesgo afecta la imagen de la entidad internamente, de conocimiento general, nivel interno, alta dirección, contratista y/o de provedores","Menor",IF(K10="El riesgo afecta la imagen de la entidad con algunos usuarios de relevancia frente al logro de los objetivos","Moderado",IF(K10="El riesgo afecta la imagen de de la entidad con efecto publicitario sostenido a nivel del sector justicia","Mayor",IF(K10="El riesgo afecta la imagen de la entidad a nivel nacional, con efecto publicitarios sostenible a nivel país","Catastrófico",IF(K10="Impacto que afecte la ejecución presupuestal en un valor ≥0,5%.","Leve",IF(K10="Impacto que afecte la ejecución presupuestal en un valor ≥1%.","Menor",IF(K10="Impacto que afecte la ejecución presupuestal en un valor ≥5%.","Moderado",IF(K10="Impacto que afecte la ejecución presupuestal en un valor ≥20%.","Mayor",IF(K10="Impacto que afecte la ejecución presupuestal en un valor ≥50%.","Catastrófico",IF(K10="Incumplimiento máximo del 5% de la meta planeada","Leve",IF(K10="Incumplimiento máximo del 15% de la meta planeada","Menor",IF(K10="Incumplimiento máximo del 20% de la meta planeada","Moderado",IF(K10="Incumplimiento máximo del 50% de la meta planeada","Mayor",IF(K10="Incumplimiento máximo del 80% de la meta planeada","Catastrófico",IF(K10="Cualquier afectación a la violacion de los derechos de los ciudadanos se considera con consecuencias altas","Mayor",IF(K10="Cualquier afectación a la violacion de los derechos de los ciudadanos se considera con consecuencias desastrosas","Catastrófico",IF(K10="Afecta la Prestación del Servicio de Administración de Justicia en 5%","Leve",IF(K10="Afecta la Prestación del Servicio de Administración de Justicia en 10%","Menor",IF(K10="Afecta la Prestación del Servicio de Administración de Justicia en 15%","Moderado",IF(K10="Afecta la Prestación del Servicio de Administración de Justicia en 20%","Mayor",IF(K10="Afecta la Prestación del Servicio de Administración de Justicia en más del 50%","Catastrófico",IF(K10="Cualquier acto indebido de los servidores judiciales genera altas consecuencias para la entidad","Mayor",IF(K10="Cualquier acto indebido de los servidores judiciales genera consecuencias desastrosas para la entidad","Catastrófico",IF(K10="Si el hecho llegara a presentarse, tendría consecuencias o efectos mínimos sobre la entidad","Leve",IF(K10="Si el hecho llegara a presentarse, tendría bajo impacto o efecto sobre la entidad","Menor",IF(K10="Si el hecho llegara a presentarse, tendría medianas consecuencias o efectos sobre la entidad","Moderado",IF(K10="Si el hecho llegara a presentarse, tendría altas consecuencias o efectos sobre la entidad","Mayor",IF(K10="Si el hecho llegara a presentarse, tendría desastrosas consecuencias o efectos sobre la entidad","Catastrófico")))))))))))))))))))))))))))))</f>
        <v>Moderado</v>
      </c>
      <c r="M10" s="344" t="str">
        <f>IF(K10="El riesgo afecta la imagen de alguna área de la organización","20%",IF(K10="El riesgo afecta la imagen de la entidad internamente, de conocimiento general, nivel interno, alta dirección, contratista y/o de provedores","40%",IF(K10="El riesgo afecta la imagen de la entidad con algunos usuarios de relevancia frente al logro de los objetivos","60%",IF(K10="El riesgo afecta la imagen de de la entidad con efecto publicitario sostenido a nivel del sector justicia","80%",IF(K10="El riesgo afecta la imagen de la entidad a nivel nacional, con efecto publicitarios sostenible a nivel país","100%",IF(K10="Impacto que afecte la ejecución presupuestal en un valor ≥0,5%.","20%",IF(K10="Impacto que afecte la ejecución presupuestal en un valor ≥1%.","40%",IF(K10="Impacto que afecte la ejecución presupuestal en un valor ≥5%.","60%",IF(K10="Impacto que afecte la ejecución presupuestal en un valor ≥20%.","80%",IF(K10="Impacto que afecte la ejecución presupuestal en un valor ≥50%.","100%",IF(K10="Incumplimiento máximo del 5% de la meta planeada","20%",IF(K10="Incumplimiento máximo del 15% de la meta planeada","40%",IF(K10="Incumplimiento máximo del 20% de la meta planeada","60%",IF(K10="Incumplimiento máximo del 50% de la meta planeada","80%",IF(K10="Incumplimiento máximo del 80% de la meta planeada","100%",IF(K10="Cualquier afectación a la violacion de los derechos de los ciudadanos se considera con consecuencias altas","80%",IF(K10="Cualquier afectación a la violacion de los derechos de los ciudadanos se considera con consecuencias desastrosas","100%",IF(K10="Afecta la Prestación del Servicio de Administración de Justicia en 5%","20%",IF(K10="Afecta la Prestación del Servicio de Administración de Justicia en 10%","40%",IF(K10="Afecta la Prestación del Servicio de Administración de Justicia en 15%","60%",IF(K10="Afecta la Prestación del Servicio de Administración de Justicia en 20%","80%",IF(K10="Afecta la Prestación del Servicio de Administración de Justicia en más del 50%","100%",IF(K10="Cualquier acto indebido de los servidores judiciales genera altas consecuencias para la entidad","80%",IF(K10="Cualquier acto indebido de los servidores judiciales genera consecuencias desastrosas para la entidad","100%",IF(K10="Si el hecho llegara a presentarse, tendría consecuencias o efectos mínimos sobre la entidad","20%",IF(K10="Si el hecho llegara a presentarse, tendría bajo impacto o efecto sobre la entidad","40%",IF(K10="Si el hecho llegara a presentarse, tendría medianas consecuencias o efectos sobre la entidad","60%",IF(K10="Si el hecho llegara a presentarse, tendría altas consecuencias o efectos sobre la entidad","80%",IF(K10="Si el hecho llegara a presentarse, tendría desastrosas consecuencias o efectos sobre la entidad","100%")))))))))))))))))))))))))))))</f>
        <v>60%</v>
      </c>
      <c r="N10" s="344" t="str">
        <f>VLOOKUP((I10&amp;L10),Hoja1!$B$4:$C$28,2,0)</f>
        <v xml:space="preserve">Alto </v>
      </c>
      <c r="O10" s="150">
        <v>1</v>
      </c>
      <c r="P10" s="154" t="s">
        <v>312</v>
      </c>
      <c r="Q10" s="150" t="str">
        <f t="shared" ref="Q10:Q54" si="0">IF(R10="Preventivo","Probabilidad",IF(R10="Detectivo","Probabilidad", IF(R10="Correctivo","Impacto")))</f>
        <v>Probabilidad</v>
      </c>
      <c r="R10" s="150" t="s">
        <v>313</v>
      </c>
      <c r="S10" s="150" t="s">
        <v>314</v>
      </c>
      <c r="T10" s="151">
        <f>VLOOKUP(R10&amp;S10,Hoja1!$Q$4:$R$9,2,0)</f>
        <v>0.45</v>
      </c>
      <c r="U10" s="150" t="s">
        <v>315</v>
      </c>
      <c r="V10" s="150" t="s">
        <v>316</v>
      </c>
      <c r="W10" s="150" t="s">
        <v>317</v>
      </c>
      <c r="X10" s="151">
        <f>IF(Q10="Probabilidad",($J$10*T10),IF(Q10="Impacto"," "))</f>
        <v>0.36000000000000004</v>
      </c>
      <c r="Y10" s="151" t="str">
        <f>IF(Z10&lt;=20%,'Tabla probabilidad'!$B$5,IF(Z10&lt;=40%,'Tabla probabilidad'!$B$6,IF(Z10&lt;=60%,'Tabla probabilidad'!$B$7,IF(Z10&lt;=80%,'Tabla probabilidad'!$B$8,IF(Z10&lt;=100%,'Tabla probabilidad'!$B$9)))))</f>
        <v>Media</v>
      </c>
      <c r="Z10" s="151">
        <f>IF(R10="Preventivo",($J$10-($J$10*T10)),IF(R10="Detectivo",($J$10-($J$10*T10)),IF(R10="Correctivo",($J$10))))</f>
        <v>0.44</v>
      </c>
      <c r="AA10" s="346" t="str">
        <f>IF(AB10&lt;=20%,'Tabla probabilidad'!$B$5,IF(AB10&lt;=40%,'Tabla probabilidad'!$B$6,IF(AB10&lt;=60%,'Tabla probabilidad'!$B$7,IF(AB10&lt;=80%,'Tabla probabilidad'!$B$8,IF(AB10&lt;=100%,'Tabla probabilidad'!$B$9)))))</f>
        <v>Media</v>
      </c>
      <c r="AB10" s="346">
        <f>AVERAGE(Z10:Z14)</f>
        <v>0.44</v>
      </c>
      <c r="AC10" s="151" t="str">
        <f t="shared" ref="AC10:AC54" si="1">IF(AD10&lt;=20%,"Leve",IF(AD10&lt;=40%,"Menor",IF(AD10&lt;=60%,"Moderado",IF(AD10&lt;=80%,"Mayor",IF(AD10&lt;=100%,"Catastrófico")))))</f>
        <v>Moderado</v>
      </c>
      <c r="AD10" s="151">
        <f>IF(Q10="Probabilidad",(($M$10-0)),IF(Q10="Impacto",($M$10-($M$10*T10))))</f>
        <v>0.6</v>
      </c>
      <c r="AE10" s="346" t="str">
        <f>IF(AF10&lt;=20%,"Leve",IF(AF10&lt;=40%,"Menor",IF(AF10&lt;=60%,"Moderado",IF(AF10&lt;=80%,"Mayor",IF(AF10&lt;=100%,"Catastrófico")))))</f>
        <v>Moderado</v>
      </c>
      <c r="AF10" s="346">
        <f>AVERAGE(AD10:AD14)</f>
        <v>0.6</v>
      </c>
      <c r="AG10" s="349" t="str">
        <f>VLOOKUP(AA10&amp;AE10,Hoja1!$B$4:$C$28,2,0)</f>
        <v>Moderado</v>
      </c>
      <c r="AH10" s="344" t="s">
        <v>318</v>
      </c>
      <c r="AI10" s="400"/>
      <c r="AJ10" s="344"/>
      <c r="AK10" s="344"/>
      <c r="AL10" s="344"/>
      <c r="AM10" s="344"/>
      <c r="AN10" s="344"/>
    </row>
    <row r="11" spans="1:298" ht="92.25" customHeight="1">
      <c r="A11" s="344"/>
      <c r="B11" s="353"/>
      <c r="C11" s="344"/>
      <c r="D11" s="398"/>
      <c r="E11" s="344"/>
      <c r="F11" s="399"/>
      <c r="G11" s="344"/>
      <c r="H11" s="344"/>
      <c r="I11" s="358"/>
      <c r="J11" s="359"/>
      <c r="K11" s="344"/>
      <c r="L11" s="345"/>
      <c r="M11" s="345"/>
      <c r="N11" s="344"/>
      <c r="O11" s="150">
        <v>2</v>
      </c>
      <c r="P11" s="154" t="s">
        <v>319</v>
      </c>
      <c r="Q11" s="150" t="str">
        <f t="shared" si="0"/>
        <v>Probabilidad</v>
      </c>
      <c r="R11" s="150" t="s">
        <v>313</v>
      </c>
      <c r="S11" s="150" t="s">
        <v>314</v>
      </c>
      <c r="T11" s="151">
        <f>VLOOKUP(R11&amp;S11,Hoja1!$Q$4:$R$9,2,0)</f>
        <v>0.45</v>
      </c>
      <c r="U11" s="150" t="s">
        <v>315</v>
      </c>
      <c r="V11" s="150" t="s">
        <v>316</v>
      </c>
      <c r="W11" s="150" t="s">
        <v>317</v>
      </c>
      <c r="X11" s="151">
        <f>IF(Q11="Probabilidad",($J$10*T11),IF(Q11="Impacto"," "))</f>
        <v>0.36000000000000004</v>
      </c>
      <c r="Y11" s="151" t="str">
        <f>IF(Z11&lt;=20%,'Tabla probabilidad'!$B$5,IF(Z11&lt;=40%,'Tabla probabilidad'!$B$6,IF(Z11&lt;=60%,'Tabla probabilidad'!$B$7,IF(Z11&lt;=80%,'Tabla probabilidad'!$B$8,IF(Z11&lt;=100%,'Tabla probabilidad'!$B$9)))))</f>
        <v>Media</v>
      </c>
      <c r="Z11" s="151">
        <f t="shared" ref="Z11:Z14" si="2">IF(R11="Preventivo",($J$10-($J$10*T11)),IF(R11="Detectivo",($J$10-($J$10*T11)),IF(R11="Correctivo",($J$10))))</f>
        <v>0.44</v>
      </c>
      <c r="AA11" s="347"/>
      <c r="AB11" s="347"/>
      <c r="AC11" s="151" t="str">
        <f t="shared" si="1"/>
        <v>Moderado</v>
      </c>
      <c r="AD11" s="151">
        <f>IF(Q11="Probabilidad",(($M$10-0)),IF(Q11="Impacto",($M$10-($M$10*T11))))</f>
        <v>0.6</v>
      </c>
      <c r="AE11" s="347"/>
      <c r="AF11" s="347"/>
      <c r="AG11" s="350"/>
      <c r="AH11" s="344"/>
      <c r="AI11" s="400"/>
      <c r="AJ11" s="344"/>
      <c r="AK11" s="344"/>
      <c r="AL11" s="344"/>
      <c r="AM11" s="344"/>
      <c r="AN11" s="344"/>
    </row>
    <row r="12" spans="1:298" ht="49.9" customHeight="1">
      <c r="A12" s="344"/>
      <c r="B12" s="353"/>
      <c r="C12" s="344"/>
      <c r="D12" s="398"/>
      <c r="E12" s="344"/>
      <c r="F12" s="399"/>
      <c r="G12" s="344"/>
      <c r="H12" s="344"/>
      <c r="I12" s="358"/>
      <c r="J12" s="359"/>
      <c r="K12" s="344"/>
      <c r="L12" s="345"/>
      <c r="M12" s="345"/>
      <c r="N12" s="344"/>
      <c r="O12" s="150">
        <v>3</v>
      </c>
      <c r="P12" s="154" t="s">
        <v>320</v>
      </c>
      <c r="Q12" s="150" t="str">
        <f t="shared" si="0"/>
        <v>Probabilidad</v>
      </c>
      <c r="R12" s="150" t="s">
        <v>313</v>
      </c>
      <c r="S12" s="150" t="s">
        <v>314</v>
      </c>
      <c r="T12" s="151">
        <f>VLOOKUP(R12&amp;S12,Hoja1!$Q$4:$R$9,2,0)</f>
        <v>0.45</v>
      </c>
      <c r="U12" s="150" t="s">
        <v>315</v>
      </c>
      <c r="V12" s="150" t="s">
        <v>321</v>
      </c>
      <c r="W12" s="150" t="s">
        <v>317</v>
      </c>
      <c r="X12" s="151">
        <f t="shared" ref="X12:X14" si="3">IF(Q12="Probabilidad",($J$10*T12),IF(Q12="Impacto"," "))</f>
        <v>0.36000000000000004</v>
      </c>
      <c r="Y12" s="151" t="str">
        <f>IF(Z12&lt;=20%,'Tabla probabilidad'!$B$5,IF(Z12&lt;=40%,'Tabla probabilidad'!$B$6,IF(Z12&lt;=60%,'Tabla probabilidad'!$B$7,IF(Z12&lt;=80%,'Tabla probabilidad'!$B$8,IF(Z12&lt;=100%,'Tabla probabilidad'!$B$9)))))</f>
        <v>Media</v>
      </c>
      <c r="Z12" s="151">
        <f t="shared" si="2"/>
        <v>0.44</v>
      </c>
      <c r="AA12" s="347"/>
      <c r="AB12" s="347"/>
      <c r="AC12" s="151" t="str">
        <f t="shared" si="1"/>
        <v>Moderado</v>
      </c>
      <c r="AD12" s="151">
        <f>IF(Q12="Probabilidad",(($M$10-0)),IF(Q12="Impacto",($M$10-($M$10*T12))))</f>
        <v>0.6</v>
      </c>
      <c r="AE12" s="347"/>
      <c r="AF12" s="347"/>
      <c r="AG12" s="350"/>
      <c r="AH12" s="344"/>
      <c r="AI12" s="400"/>
      <c r="AJ12" s="344"/>
      <c r="AK12" s="344"/>
      <c r="AL12" s="344"/>
      <c r="AM12" s="344"/>
      <c r="AN12" s="344"/>
    </row>
    <row r="13" spans="1:298" ht="21.6" customHeight="1">
      <c r="A13" s="344"/>
      <c r="B13" s="353"/>
      <c r="C13" s="344"/>
      <c r="D13" s="398"/>
      <c r="E13" s="344"/>
      <c r="F13" s="399"/>
      <c r="G13" s="344"/>
      <c r="H13" s="344"/>
      <c r="I13" s="358"/>
      <c r="J13" s="359"/>
      <c r="K13" s="344"/>
      <c r="L13" s="345"/>
      <c r="M13" s="345"/>
      <c r="N13" s="344"/>
      <c r="O13" s="150"/>
      <c r="P13" s="154"/>
      <c r="Q13" s="150" t="b">
        <f t="shared" si="0"/>
        <v>0</v>
      </c>
      <c r="R13" s="150"/>
      <c r="S13" s="150"/>
      <c r="T13" s="151" t="e">
        <f>VLOOKUP(R13&amp;S13,Hoja1!$Q$4:$R$9,2,0)</f>
        <v>#N/A</v>
      </c>
      <c r="U13" s="150"/>
      <c r="V13" s="150"/>
      <c r="W13" s="150"/>
      <c r="X13" s="151" t="b">
        <f t="shared" si="3"/>
        <v>0</v>
      </c>
      <c r="Y13" s="151" t="b">
        <f>IF(Z13&lt;=20%,'Tabla probabilidad'!$B$5,IF(Z13&lt;=40%,'Tabla probabilidad'!$B$6,IF(Z13&lt;=60%,'Tabla probabilidad'!$B$7,IF(Z13&lt;=80%,'Tabla probabilidad'!$B$8,IF(Z13&lt;=100%,'Tabla probabilidad'!$B$9)))))</f>
        <v>0</v>
      </c>
      <c r="Z13" s="151" t="b">
        <f t="shared" si="2"/>
        <v>0</v>
      </c>
      <c r="AA13" s="347"/>
      <c r="AB13" s="347"/>
      <c r="AC13" s="151" t="b">
        <f t="shared" si="1"/>
        <v>0</v>
      </c>
      <c r="AD13" s="151" t="b">
        <f>IF(Q13="Probabilidad",(($M$10-0)),IF(Q13="Impacto",($M$10-($M$10*T13))))</f>
        <v>0</v>
      </c>
      <c r="AE13" s="347"/>
      <c r="AF13" s="347"/>
      <c r="AG13" s="350"/>
      <c r="AH13" s="344"/>
      <c r="AI13" s="400"/>
      <c r="AJ13" s="344"/>
      <c r="AK13" s="344"/>
      <c r="AL13" s="344"/>
      <c r="AM13" s="344"/>
      <c r="AN13" s="344"/>
    </row>
    <row r="14" spans="1:298" ht="22.9" customHeight="1">
      <c r="A14" s="344"/>
      <c r="B14" s="354"/>
      <c r="C14" s="344"/>
      <c r="D14" s="398"/>
      <c r="E14" s="344"/>
      <c r="F14" s="399"/>
      <c r="G14" s="344"/>
      <c r="H14" s="344"/>
      <c r="I14" s="358"/>
      <c r="J14" s="359"/>
      <c r="K14" s="344"/>
      <c r="L14" s="345"/>
      <c r="M14" s="345"/>
      <c r="N14" s="344"/>
      <c r="O14" s="150"/>
      <c r="P14" s="168"/>
      <c r="Q14" s="150" t="b">
        <f t="shared" si="0"/>
        <v>0</v>
      </c>
      <c r="R14" s="150"/>
      <c r="S14" s="150"/>
      <c r="T14" s="151" t="e">
        <f>VLOOKUP(R14&amp;S14,Hoja1!$Q$4:$R$9,2,0)</f>
        <v>#N/A</v>
      </c>
      <c r="U14" s="150"/>
      <c r="V14" s="150"/>
      <c r="W14" s="150"/>
      <c r="X14" s="151" t="b">
        <f t="shared" si="3"/>
        <v>0</v>
      </c>
      <c r="Y14" s="151" t="b">
        <f>IF(Z14&lt;=20%,'Tabla probabilidad'!$B$5,IF(Z14&lt;=40%,'Tabla probabilidad'!$B$6,IF(Z14&lt;=60%,'Tabla probabilidad'!$B$7,IF(Z14&lt;=80%,'Tabla probabilidad'!$B$8,IF(Z14&lt;=100%,'Tabla probabilidad'!$B$9)))))</f>
        <v>0</v>
      </c>
      <c r="Z14" s="151" t="b">
        <f t="shared" si="2"/>
        <v>0</v>
      </c>
      <c r="AA14" s="348"/>
      <c r="AB14" s="348"/>
      <c r="AC14" s="151" t="b">
        <f t="shared" si="1"/>
        <v>0</v>
      </c>
      <c r="AD14" s="151" t="b">
        <f>IF(Q14="Probabilidad",(($M$10-0)),IF(Q14="Impacto",($M$10-($M$10*T14))))</f>
        <v>0</v>
      </c>
      <c r="AE14" s="348"/>
      <c r="AF14" s="348"/>
      <c r="AG14" s="351"/>
      <c r="AH14" s="344"/>
      <c r="AI14" s="400"/>
      <c r="AJ14" s="344"/>
      <c r="AK14" s="344"/>
      <c r="AL14" s="344"/>
      <c r="AM14" s="344"/>
      <c r="AN14" s="344"/>
    </row>
    <row r="15" spans="1:298" ht="75.75" customHeight="1">
      <c r="A15" s="344">
        <v>2</v>
      </c>
      <c r="B15" s="352" t="s">
        <v>322</v>
      </c>
      <c r="C15" s="344" t="s">
        <v>306</v>
      </c>
      <c r="D15" s="355" t="s">
        <v>323</v>
      </c>
      <c r="E15" s="349" t="s">
        <v>324</v>
      </c>
      <c r="F15" s="349" t="s">
        <v>325</v>
      </c>
      <c r="G15" s="344" t="s">
        <v>310</v>
      </c>
      <c r="H15" s="349">
        <v>4400</v>
      </c>
      <c r="I15" s="358" t="str">
        <f>IF(H15&lt;=2,'Tabla probabilidad'!$B$5,IF(H15&lt;=24,'Tabla probabilidad'!$B$6,IF(H15&lt;=500,'Tabla probabilidad'!$B$7,IF(H15&lt;=5000,'Tabla probabilidad'!$B$8,IF(H15&gt;5000,'Tabla probabilidad'!$B$9)))))</f>
        <v>Alta</v>
      </c>
      <c r="J15" s="359">
        <f>IF(H15&lt;=2,'Tabla probabilidad'!$D$5,IF(H15&lt;=24,'Tabla probabilidad'!$D$6,IF(H15&lt;=500,'Tabla probabilidad'!$D$7,IF(H15&lt;=5000,'Tabla probabilidad'!$D$8,IF(H15&gt;5000,'Tabla probabilidad'!$D$9)))))</f>
        <v>0.8</v>
      </c>
      <c r="K15" s="344" t="s">
        <v>311</v>
      </c>
      <c r="L15" s="344" t="str">
        <f>IF(K15="El riesgo afecta la imagen de alguna área de la organización","Leve",IF(K15="El riesgo afecta la imagen de la entidad internamente, de conocimiento general, nivel interno, alta dirección, contratista y/o de provedores","Menor",IF(K15="El riesgo afecta la imagen de la entidad con algunos usuarios de relevancia frente al logro de los objetivos","Moderado",IF(K15="El riesgo afecta la imagen de de la entidad con efecto publicitario sostenido a nivel del sector justicia","Mayor",IF(K15="El riesgo afecta la imagen de la entidad a nivel nacional, con efecto publicitarios sostenible a nivel país","Catastrófico",IF(K15="Impacto que afecte la ejecución presupuestal en un valor ≥0,5%.","Leve",IF(K15="Impacto que afecte la ejecución presupuestal en un valor ≥1%.","Menor",IF(K15="Impacto que afecte la ejecución presupuestal en un valor ≥5%.","Moderado",IF(K15="Impacto que afecte la ejecución presupuestal en un valor ≥20%.","Mayor",IF(K15="Impacto que afecte la ejecución presupuestal en un valor ≥50%.","Catastrófico",IF(K15="Incumplimiento máximo del 5% de la meta planeada","Leve",IF(K15="Incumplimiento máximo del 15% de la meta planeada","Menor",IF(K15="Incumplimiento máximo del 20% de la meta planeada","Moderado",IF(K15="Incumplimiento máximo del 50% de la meta planeada","Mayor",IF(K15="Incumplimiento máximo del 80% de la meta planeada","Catastrófico",IF(K15="Cualquier afectación a la violacion de los derechos de los ciudadanos se considera con consecuencias altas","Mayor",IF(K15="Cualquier afectación a la violacion de los derechos de los ciudadanos se considera con consecuencias desastrosas","Catastrófico",IF(K15="Afecta la Prestación del Servicio de Administración de Justicia en 5%","Leve",IF(K15="Afecta la Prestación del Servicio de Administración de Justicia en 10%","Menor",IF(K15="Afecta la Prestación del Servicio de Administración de Justicia en 15%","Moderado",IF(K15="Afecta la Prestación del Servicio de Administración de Justicia en 20%","Mayor",IF(K15="Afecta la Prestación del Servicio de Administración de Justicia en más del 50%","Catastrófico",IF(K15="Cualquier acto indebido de los servidores judiciales genera altas consecuencias para la entidad","Mayor",IF(K15="Cualquier acto indebido de los servidores judiciales genera consecuencias desastrosas para la entidad","Catastrófico",IF(K15="Si el hecho llegara a presentarse, tendría consecuencias o efectos mínimos sobre la entidad","Leve",IF(K15="Si el hecho llegara a presentarse, tendría bajo impacto o efecto sobre la entidad","Menor",IF(K15="Si el hecho llegara a presentarse, tendría medianas consecuencias o efectos sobre la entidad","Moderado",IF(K15="Si el hecho llegara a presentarse, tendría altas consecuencias o efectos sobre la entidad","Mayor",IF(K15="Si el hecho llegara a presentarse, tendría desastrosas consecuencias o efectos sobre la entidad","Catastrófico")))))))))))))))))))))))))))))</f>
        <v>Moderado</v>
      </c>
      <c r="M15" s="344" t="str">
        <f>IF(K15="El riesgo afecta la imagen de alguna área de la organización","20%",IF(K15="El riesgo afecta la imagen de la entidad internamente, de conocimiento general, nivel interno, alta dirección, contratista y/o de provedores","40%",IF(K15="El riesgo afecta la imagen de la entidad con algunos usuarios de relevancia frente al logro de los objetivos","60%",IF(K15="El riesgo afecta la imagen de de la entidad con efecto publicitario sostenido a nivel del sector justicia","80%",IF(K15="El riesgo afecta la imagen de la entidad a nivel nacional, con efecto publicitarios sostenible a nivel país","100%",IF(K15="Impacto que afecte la ejecución presupuestal en un valor ≥0,5%.","20%",IF(K15="Impacto que afecte la ejecución presupuestal en un valor ≥1%.","40%",IF(K15="Impacto que afecte la ejecución presupuestal en un valor ≥5%.","60%",IF(K15="Impacto que afecte la ejecución presupuestal en un valor ≥20%.","80%",IF(K15="Impacto que afecte la ejecución presupuestal en un valor ≥50%.","100%",IF(K15="Incumplimiento máximo del 5% de la meta planeada","20%",IF(K15="Incumplimiento máximo del 15% de la meta planeada","40%",IF(K15="Incumplimiento máximo del 20% de la meta planeada","60%",IF(K15="Incumplimiento máximo del 50% de la meta planeada","80%",IF(K15="Incumplimiento máximo del 80% de la meta planeada","100%",IF(K15="Cualquier afectación a la violacion de los derechos de los ciudadanos se considera con consecuencias altas","80%",IF(K15="Cualquier afectación a la violacion de los derechos de los ciudadanos se considera con consecuencias desastrosas","100%",IF(K15="Afecta la Prestación del Servicio de Administración de Justicia en 5%","20%",IF(K15="Afecta la Prestación del Servicio de Administración de Justicia en 10%","40%",IF(K15="Afecta la Prestación del Servicio de Administración de Justicia en 15%","60%",IF(K15="Afecta la Prestación del Servicio de Administración de Justicia en 20%","80%",IF(K15="Afecta la Prestación del Servicio de Administración de Justicia en más del 50%","100%",IF(K15="Cualquier acto indebido de los servidores judiciales genera altas consecuencias para la entidad","80%",IF(K15="Cualquier acto indebido de los servidores judiciales genera consecuencias desastrosas para la entidad","100%",IF(K15="Si el hecho llegara a presentarse, tendría consecuencias o efectos mínimos sobre la entidad","20%",IF(K15="Si el hecho llegara a presentarse, tendría bajo impacto o efecto sobre la entidad","40%",IF(K15="Si el hecho llegara a presentarse, tendría medianas consecuencias o efectos sobre la entidad","60%",IF(K15="Si el hecho llegara a presentarse, tendría altas consecuencias o efectos sobre la entidad","80%",IF(K15="Si el hecho llegara a presentarse, tendría desastrosas consecuencias o efectos sobre la entidad","100%")))))))))))))))))))))))))))))</f>
        <v>60%</v>
      </c>
      <c r="N15" s="344" t="str">
        <f>VLOOKUP((I15&amp;L15),Hoja1!$B$4:$C$28,2,0)</f>
        <v xml:space="preserve">Alto </v>
      </c>
      <c r="O15" s="150">
        <v>1</v>
      </c>
      <c r="P15" s="154" t="s">
        <v>326</v>
      </c>
      <c r="Q15" s="150" t="str">
        <f t="shared" si="0"/>
        <v>Probabilidad</v>
      </c>
      <c r="R15" s="150" t="s">
        <v>327</v>
      </c>
      <c r="S15" s="150" t="s">
        <v>314</v>
      </c>
      <c r="T15" s="151">
        <f>VLOOKUP(R15&amp;S15,Hoja1!$Q$4:$R$9,2,0)</f>
        <v>0.35</v>
      </c>
      <c r="U15" s="150" t="s">
        <v>315</v>
      </c>
      <c r="V15" s="150" t="s">
        <v>316</v>
      </c>
      <c r="W15" s="150" t="s">
        <v>317</v>
      </c>
      <c r="X15" s="151">
        <f>IF(Q15="Probabilidad",($J$15*T15),IF(Q15="Impacto"," "))</f>
        <v>0.27999999999999997</v>
      </c>
      <c r="Y15" s="151" t="str">
        <f>IF(Z15&lt;=20%,'Tabla probabilidad'!$B$5,IF(Z15&lt;=40%,'Tabla probabilidad'!$B$6,IF(Z15&lt;=60%,'Tabla probabilidad'!$B$7,IF(Z15&lt;=80%,'Tabla probabilidad'!$B$8,IF(Z15&lt;=100%,'Tabla probabilidad'!$B$9)))))</f>
        <v>Media</v>
      </c>
      <c r="Z15" s="151">
        <f>IF(R15="Preventivo",($J$15-($J$15*T15)),IF(R15="Detectivo",($J$15-($J$15*T15)),IF(R15="Correctivo",($J$15))))</f>
        <v>0.52</v>
      </c>
      <c r="AA15" s="346" t="str">
        <f>IF(AB15&lt;=20%,'Tabla probabilidad'!$B$5,IF(AB15&lt;=40%,'Tabla probabilidad'!$B$6,IF(AB15&lt;=60%,'Tabla probabilidad'!$B$7,IF(AB15&lt;=80%,'Tabla probabilidad'!$B$8,IF(AB15&lt;=100%,'Tabla probabilidad'!$B$9)))))</f>
        <v>Media</v>
      </c>
      <c r="AB15" s="346">
        <f>AVERAGE(Z15:Z19)</f>
        <v>0.52</v>
      </c>
      <c r="AC15" s="151" t="str">
        <f t="shared" si="1"/>
        <v>Moderado</v>
      </c>
      <c r="AD15" s="151">
        <f>IF(Q15="Probabilidad",(($M$15-0)),IF(Q15="Impacto",($M$15-($M$15*T15))))</f>
        <v>0.6</v>
      </c>
      <c r="AE15" s="346" t="str">
        <f>IF(AF15&lt;=20%,"Leve",IF(AF15&lt;=40%,"Menor",IF(AF15&lt;=60%,"Moderado",IF(AF15&lt;=80%,"Mayor",IF(AF15&lt;=100%,"Catastrófico")))))</f>
        <v>Moderado</v>
      </c>
      <c r="AF15" s="346">
        <f>AVERAGE(AD15:AD19)</f>
        <v>0.6</v>
      </c>
      <c r="AG15" s="349" t="str">
        <f>VLOOKUP(AA15&amp;AE15,Hoja1!$B$4:$C$28,2,0)</f>
        <v>Moderado</v>
      </c>
      <c r="AH15" s="344" t="s">
        <v>318</v>
      </c>
      <c r="AI15" s="344"/>
      <c r="AJ15" s="344"/>
      <c r="AK15" s="344"/>
      <c r="AL15" s="344"/>
      <c r="AM15" s="344"/>
      <c r="AN15" s="344"/>
    </row>
    <row r="16" spans="1:298" ht="47.25" customHeight="1">
      <c r="A16" s="344"/>
      <c r="B16" s="353"/>
      <c r="C16" s="344"/>
      <c r="D16" s="356"/>
      <c r="E16" s="350"/>
      <c r="F16" s="350"/>
      <c r="G16" s="344"/>
      <c r="H16" s="350"/>
      <c r="I16" s="358"/>
      <c r="J16" s="359"/>
      <c r="K16" s="344"/>
      <c r="L16" s="345"/>
      <c r="M16" s="345"/>
      <c r="N16" s="344"/>
      <c r="O16" s="150"/>
      <c r="P16" s="154"/>
      <c r="Q16" s="150" t="b">
        <f t="shared" si="0"/>
        <v>0</v>
      </c>
      <c r="R16" s="150"/>
      <c r="S16" s="150"/>
      <c r="T16" s="151" t="e">
        <f>VLOOKUP(R16&amp;S16,Hoja1!$Q$4:$R$9,2,0)</f>
        <v>#N/A</v>
      </c>
      <c r="U16" s="150"/>
      <c r="V16" s="150"/>
      <c r="W16" s="150"/>
      <c r="X16" s="151" t="b">
        <f>IF(Q16="Probabilidad",($J$15*T16),IF(Q16="Impacto"," "))</f>
        <v>0</v>
      </c>
      <c r="Y16" s="151" t="b">
        <f>IF(Z16&lt;=20%,'Tabla probabilidad'!$B$5,IF(Z16&lt;=40%,'Tabla probabilidad'!$B$6,IF(Z16&lt;=60%,'Tabla probabilidad'!$B$7,IF(Z16&lt;=80%,'Tabla probabilidad'!$B$8,IF(Z16&lt;=100%,'Tabla probabilidad'!$B$9)))))</f>
        <v>0</v>
      </c>
      <c r="Z16" s="151" t="b">
        <f t="shared" ref="Z16:Z19" si="4">IF(R16="Preventivo",($J$15-($J$15*T16)),IF(R16="Detectivo",($J$15-($J$15*T16)),IF(R16="Correctivo",($J$15))))</f>
        <v>0</v>
      </c>
      <c r="AA16" s="347"/>
      <c r="AB16" s="347"/>
      <c r="AC16" s="151" t="b">
        <f t="shared" si="1"/>
        <v>0</v>
      </c>
      <c r="AD16" s="151" t="b">
        <f t="shared" ref="AD16:AD19" si="5">IF(Q16="Probabilidad",(($M$15-0)),IF(Q16="Impacto",($M$15-($M$15*T16))))</f>
        <v>0</v>
      </c>
      <c r="AE16" s="347"/>
      <c r="AF16" s="347"/>
      <c r="AG16" s="350"/>
      <c r="AH16" s="344"/>
      <c r="AI16" s="344"/>
      <c r="AJ16" s="344"/>
      <c r="AK16" s="344"/>
      <c r="AL16" s="344"/>
      <c r="AM16" s="344"/>
      <c r="AN16" s="344"/>
    </row>
    <row r="17" spans="1:40" ht="62.25" customHeight="1">
      <c r="A17" s="344"/>
      <c r="B17" s="353"/>
      <c r="C17" s="344"/>
      <c r="D17" s="356"/>
      <c r="E17" s="350"/>
      <c r="F17" s="350"/>
      <c r="G17" s="344"/>
      <c r="H17" s="350"/>
      <c r="I17" s="358"/>
      <c r="J17" s="359"/>
      <c r="K17" s="344"/>
      <c r="L17" s="345"/>
      <c r="M17" s="345"/>
      <c r="N17" s="344"/>
      <c r="O17" s="150"/>
      <c r="P17" s="154"/>
      <c r="Q17" s="150" t="b">
        <f t="shared" si="0"/>
        <v>0</v>
      </c>
      <c r="R17" s="150"/>
      <c r="S17" s="150"/>
      <c r="T17" s="151" t="e">
        <f>VLOOKUP(R17&amp;S17,Hoja1!$Q$4:$R$9,2,0)</f>
        <v>#N/A</v>
      </c>
      <c r="U17" s="150"/>
      <c r="V17" s="150"/>
      <c r="W17" s="150"/>
      <c r="X17" s="151" t="b">
        <f t="shared" ref="X17:X19" si="6">IF(Q17="Probabilidad",($J$15*T17),IF(Q17="Impacto"," "))</f>
        <v>0</v>
      </c>
      <c r="Y17" s="151" t="b">
        <f>IF(Z17&lt;=20%,'Tabla probabilidad'!$B$5,IF(Z17&lt;=40%,'Tabla probabilidad'!$B$6,IF(Z17&lt;=60%,'Tabla probabilidad'!$B$7,IF(Z17&lt;=80%,'Tabla probabilidad'!$B$8,IF(Z17&lt;=100%,'Tabla probabilidad'!$B$9)))))</f>
        <v>0</v>
      </c>
      <c r="Z17" s="151" t="b">
        <f t="shared" si="4"/>
        <v>0</v>
      </c>
      <c r="AA17" s="347"/>
      <c r="AB17" s="347"/>
      <c r="AC17" s="151" t="b">
        <f t="shared" si="1"/>
        <v>0</v>
      </c>
      <c r="AD17" s="151" t="b">
        <f t="shared" si="5"/>
        <v>0</v>
      </c>
      <c r="AE17" s="347"/>
      <c r="AF17" s="347"/>
      <c r="AG17" s="350"/>
      <c r="AH17" s="344"/>
      <c r="AI17" s="344"/>
      <c r="AJ17" s="344"/>
      <c r="AK17" s="344"/>
      <c r="AL17" s="344"/>
      <c r="AM17" s="344"/>
      <c r="AN17" s="344"/>
    </row>
    <row r="18" spans="1:40" ht="19.149999999999999" customHeight="1">
      <c r="A18" s="344"/>
      <c r="B18" s="353"/>
      <c r="C18" s="344"/>
      <c r="D18" s="356"/>
      <c r="E18" s="350"/>
      <c r="F18" s="350"/>
      <c r="G18" s="344"/>
      <c r="H18" s="350"/>
      <c r="I18" s="358"/>
      <c r="J18" s="359"/>
      <c r="K18" s="344"/>
      <c r="L18" s="345"/>
      <c r="M18" s="345"/>
      <c r="N18" s="344"/>
      <c r="O18" s="150"/>
      <c r="P18" s="154"/>
      <c r="Q18" s="150" t="b">
        <f t="shared" si="0"/>
        <v>0</v>
      </c>
      <c r="R18" s="150"/>
      <c r="S18" s="150"/>
      <c r="T18" s="151" t="e">
        <f>VLOOKUP(R18&amp;S18,Hoja1!$Q$4:$R$9,2,0)</f>
        <v>#N/A</v>
      </c>
      <c r="U18" s="150"/>
      <c r="V18" s="150"/>
      <c r="W18" s="150"/>
      <c r="X18" s="151" t="b">
        <f t="shared" si="6"/>
        <v>0</v>
      </c>
      <c r="Y18" s="151" t="b">
        <f>IF(Z18&lt;=20%,'Tabla probabilidad'!$B$5,IF(Z18&lt;=40%,'Tabla probabilidad'!$B$6,IF(Z18&lt;=60%,'Tabla probabilidad'!$B$7,IF(Z18&lt;=80%,'Tabla probabilidad'!$B$8,IF(Z18&lt;=100%,'Tabla probabilidad'!$B$9)))))</f>
        <v>0</v>
      </c>
      <c r="Z18" s="151" t="b">
        <f t="shared" si="4"/>
        <v>0</v>
      </c>
      <c r="AA18" s="347"/>
      <c r="AB18" s="347"/>
      <c r="AC18" s="151" t="b">
        <f t="shared" si="1"/>
        <v>0</v>
      </c>
      <c r="AD18" s="151" t="b">
        <f t="shared" si="5"/>
        <v>0</v>
      </c>
      <c r="AE18" s="347"/>
      <c r="AF18" s="347"/>
      <c r="AG18" s="350"/>
      <c r="AH18" s="344"/>
      <c r="AI18" s="344"/>
      <c r="AJ18" s="344"/>
      <c r="AK18" s="344"/>
      <c r="AL18" s="344"/>
      <c r="AM18" s="344"/>
      <c r="AN18" s="344"/>
    </row>
    <row r="19" spans="1:40" ht="18.600000000000001" customHeight="1">
      <c r="A19" s="344"/>
      <c r="B19" s="354"/>
      <c r="C19" s="344"/>
      <c r="D19" s="357"/>
      <c r="E19" s="351"/>
      <c r="F19" s="351"/>
      <c r="G19" s="344"/>
      <c r="H19" s="351"/>
      <c r="I19" s="358"/>
      <c r="J19" s="359"/>
      <c r="K19" s="344"/>
      <c r="L19" s="345"/>
      <c r="M19" s="345"/>
      <c r="N19" s="344"/>
      <c r="O19" s="150"/>
      <c r="P19" s="168"/>
      <c r="Q19" s="150" t="b">
        <f t="shared" si="0"/>
        <v>0</v>
      </c>
      <c r="R19" s="150"/>
      <c r="S19" s="150"/>
      <c r="T19" s="151" t="e">
        <f>VLOOKUP(R19&amp;S19,Hoja1!$Q$4:$R$9,2,0)</f>
        <v>#N/A</v>
      </c>
      <c r="U19" s="150"/>
      <c r="V19" s="150"/>
      <c r="W19" s="150"/>
      <c r="X19" s="151" t="b">
        <f t="shared" si="6"/>
        <v>0</v>
      </c>
      <c r="Y19" s="151" t="b">
        <f>IF(Z19&lt;=20%,'Tabla probabilidad'!$B$5,IF(Z19&lt;=40%,'Tabla probabilidad'!$B$6,IF(Z19&lt;=60%,'Tabla probabilidad'!$B$7,IF(Z19&lt;=80%,'Tabla probabilidad'!$B$8,IF(Z19&lt;=100%,'Tabla probabilidad'!$B$9)))))</f>
        <v>0</v>
      </c>
      <c r="Z19" s="151" t="b">
        <f t="shared" si="4"/>
        <v>0</v>
      </c>
      <c r="AA19" s="348"/>
      <c r="AB19" s="348"/>
      <c r="AC19" s="151" t="b">
        <f t="shared" si="1"/>
        <v>0</v>
      </c>
      <c r="AD19" s="151" t="b">
        <f t="shared" si="5"/>
        <v>0</v>
      </c>
      <c r="AE19" s="348"/>
      <c r="AF19" s="348"/>
      <c r="AG19" s="351"/>
      <c r="AH19" s="344"/>
      <c r="AI19" s="344"/>
      <c r="AJ19" s="344"/>
      <c r="AK19" s="344"/>
      <c r="AL19" s="344"/>
      <c r="AM19" s="344"/>
      <c r="AN19" s="344"/>
    </row>
    <row r="20" spans="1:40" ht="54.75" customHeight="1">
      <c r="A20" s="344">
        <v>3</v>
      </c>
      <c r="B20" s="352" t="s">
        <v>328</v>
      </c>
      <c r="C20" s="344" t="s">
        <v>306</v>
      </c>
      <c r="D20" s="355" t="s">
        <v>329</v>
      </c>
      <c r="E20" s="344" t="s">
        <v>330</v>
      </c>
      <c r="F20" s="344" t="s">
        <v>331</v>
      </c>
      <c r="G20" s="344" t="s">
        <v>310</v>
      </c>
      <c r="H20" s="344">
        <v>5000</v>
      </c>
      <c r="I20" s="358" t="str">
        <f>IF(H20&lt;=2,'Tabla probabilidad'!$B$5,IF(H20&lt;=24,'Tabla probabilidad'!$B$6,IF(H20&lt;=500,'Tabla probabilidad'!$B$7,IF(H20&lt;=5000,'Tabla probabilidad'!$B$8,IF(H20&gt;5000,'Tabla probabilidad'!$B$9)))))</f>
        <v>Alta</v>
      </c>
      <c r="J20" s="359">
        <f>IF(H20&lt;=2,'Tabla probabilidad'!$D$5,IF(H20&lt;=24,'Tabla probabilidad'!$D$6,IF(H20&lt;=500,'Tabla probabilidad'!$D$7,IF(H20&lt;=5000,'Tabla probabilidad'!$D$8,IF(H20&gt;5000,'Tabla probabilidad'!$D$9)))))</f>
        <v>0.8</v>
      </c>
      <c r="K20" s="344" t="s">
        <v>332</v>
      </c>
      <c r="L20" s="344" t="str">
        <f>IF(K20="El riesgo afecta la imagen de alguna área de la organización","Leve",IF(K20="El riesgo afecta la imagen de la entidad internamente, de conocimiento general, nivel interno, alta dirección, contratista y/o de provedores","Menor",IF(K20="El riesgo afecta la imagen de la entidad con algunos usuarios de relevancia frente al logro de los objetivos","Moderado",IF(K20="El riesgo afecta la imagen de de la entidad con efecto publicitario sostenido a nivel del sector justicia","Mayor",IF(K20="El riesgo afecta la imagen de la entidad a nivel nacional, con efecto publicitarios sostenible a nivel país","Catastrófico",IF(K20="Impacto que afecte la ejecución presupuestal en un valor ≥0,5%.","Leve",IF(K20="Impacto que afecte la ejecución presupuestal en un valor ≥1%.","Menor",IF(K20="Impacto que afecte la ejecución presupuestal en un valor ≥5%.","Moderado",IF(K20="Impacto que afecte la ejecución presupuestal en un valor ≥20%.","Mayor",IF(K20="Impacto que afecte la ejecución presupuestal en un valor ≥50%.","Catastrófico",IF(K20="Incumplimiento máximo del 5% de la meta planeada","Leve",IF(K20="Incumplimiento máximo del 15% de la meta planeada","Menor",IF(K20="Incumplimiento máximo del 20% de la meta planeada","Moderado",IF(K20="Incumplimiento máximo del 50% de la meta planeada","Mayor",IF(K20="Incumplimiento máximo del 80% de la meta planeada","Catastrófico",IF(K20="Cualquier afectación a la violacion de los derechos de los ciudadanos se considera con consecuencias altas","Mayor",IF(K20="Cualquier afectación a la violacion de los derechos de los ciudadanos se considera con consecuencias desastrosas","Catastrófico",IF(K20="Afecta la Prestación del Servicio de Administración de Justicia en 5%","Leve",IF(K20="Afecta la Prestación del Servicio de Administración de Justicia en 10%","Menor",IF(K20="Afecta la Prestación del Servicio de Administración de Justicia en 15%","Moderado",IF(K20="Afecta la Prestación del Servicio de Administración de Justicia en 20%","Mayor",IF(K20="Afecta la Prestación del Servicio de Administración de Justicia en más del 50%","Catastrófico",IF(K20="Cualquier acto indebido de los servidores judiciales genera altas consecuencias para la entidad","Mayor",IF(K20="Cualquier acto indebido de los servidores judiciales genera consecuencias desastrosas para la entidad","Catastrófico",IF(K20="Si el hecho llegara a presentarse, tendría consecuencias o efectos mínimos sobre la entidad","Leve",IF(K20="Si el hecho llegara a presentarse, tendría bajo impacto o efecto sobre la entidad","Menor",IF(K20="Si el hecho llegara a presentarse, tendría medianas consecuencias o efectos sobre la entidad","Moderado",IF(K20="Si el hecho llegara a presentarse, tendría altas consecuencias o efectos sobre la entidad","Mayor",IF(K20="Si el hecho llegara a presentarse, tendría desastrosas consecuencias o efectos sobre la entidad","Catastrófico")))))))))))))))))))))))))))))</f>
        <v>Mayor</v>
      </c>
      <c r="M20" s="344" t="str">
        <f>IF(K20="El riesgo afecta la imagen de alguna área de la organización","20%",IF(K20="El riesgo afecta la imagen de la entidad internamente, de conocimiento general, nivel interno, alta dirección, contratista y/o de provedores","40%",IF(K20="El riesgo afecta la imagen de la entidad con algunos usuarios de relevancia frente al logro de los objetivos","60%",IF(K20="El riesgo afecta la imagen de de la entidad con efecto publicitario sostenido a nivel del sector justicia","80%",IF(K20="El riesgo afecta la imagen de la entidad a nivel nacional, con efecto publicitarios sostenible a nivel país","100%",IF(K20="Impacto que afecte la ejecución presupuestal en un valor ≥0,5%.","20%",IF(K20="Impacto que afecte la ejecución presupuestal en un valor ≥1%.","40%",IF(K20="Impacto que afecte la ejecución presupuestal en un valor ≥5%.","60%",IF(K20="Impacto que afecte la ejecución presupuestal en un valor ≥20%.","80%",IF(K20="Impacto que afecte la ejecución presupuestal en un valor ≥50%.","100%",IF(K20="Incumplimiento máximo del 5% de la meta planeada","20%",IF(K20="Incumplimiento máximo del 15% de la meta planeada","40%",IF(K20="Incumplimiento máximo del 20% de la meta planeada","60%",IF(K20="Incumplimiento máximo del 50% de la meta planeada","80%",IF(K20="Incumplimiento máximo del 80% de la meta planeada","100%",IF(K20="Cualquier afectación a la violacion de los derechos de los ciudadanos se considera con consecuencias altas","80%",IF(K20="Cualquier afectación a la violacion de los derechos de los ciudadanos se considera con consecuencias desastrosas","100%",IF(K20="Afecta la Prestación del Servicio de Administración de Justicia en 5%","20%",IF(K20="Afecta la Prestación del Servicio de Administración de Justicia en 10%","40%",IF(K20="Afecta la Prestación del Servicio de Administración de Justicia en 15%","60%",IF(K20="Afecta la Prestación del Servicio de Administración de Justicia en 20%","80%",IF(K20="Afecta la Prestación del Servicio de Administración de Justicia en más del 50%","100%",IF(K20="Cualquier acto indebido de los servidores judiciales genera altas consecuencias para la entidad","80%",IF(K20="Cualquier acto indebido de los servidores judiciales genera consecuencias desastrosas para la entidad","100%",IF(K20="Si el hecho llegara a presentarse, tendría consecuencias o efectos mínimos sobre la entidad","20%",IF(K20="Si el hecho llegara a presentarse, tendría bajo impacto o efecto sobre la entidad","40%",IF(K20="Si el hecho llegara a presentarse, tendría medianas consecuencias o efectos sobre la entidad","60%",IF(K20="Si el hecho llegara a presentarse, tendría altas consecuencias o efectos sobre la entidad","80%",IF(K20="Si el hecho llegara a presentarse, tendría desastrosas consecuencias o efectos sobre la entidad","100%")))))))))))))))))))))))))))))</f>
        <v>80%</v>
      </c>
      <c r="N20" s="344" t="str">
        <f>VLOOKUP((I20&amp;L20),Hoja1!$B$4:$C$28,2,0)</f>
        <v xml:space="preserve">Alto </v>
      </c>
      <c r="O20" s="150">
        <v>1</v>
      </c>
      <c r="P20" s="154" t="s">
        <v>333</v>
      </c>
      <c r="Q20" s="150" t="str">
        <f t="shared" si="0"/>
        <v>Probabilidad</v>
      </c>
      <c r="R20" s="150" t="s">
        <v>313</v>
      </c>
      <c r="S20" s="150" t="s">
        <v>314</v>
      </c>
      <c r="T20" s="151">
        <f>VLOOKUP(R20&amp;S20,Hoja1!$Q$4:$R$9,2,0)</f>
        <v>0.45</v>
      </c>
      <c r="U20" s="150" t="s">
        <v>315</v>
      </c>
      <c r="V20" s="150" t="s">
        <v>316</v>
      </c>
      <c r="W20" s="150" t="s">
        <v>317</v>
      </c>
      <c r="X20" s="151">
        <f>IF(Q20="Probabilidad",($J$20*T20),IF(Q20="Impacto"," "))</f>
        <v>0.36000000000000004</v>
      </c>
      <c r="Y20" s="151" t="str">
        <f>IF(Z20&lt;=20%,'Tabla probabilidad'!$B$5,IF(Z20&lt;=40%,'Tabla probabilidad'!$B$6,IF(Z20&lt;=60%,'Tabla probabilidad'!$B$7,IF(Z20&lt;=80%,'Tabla probabilidad'!$B$8,IF(Z20&lt;=100%,'Tabla probabilidad'!$B$9)))))</f>
        <v>Media</v>
      </c>
      <c r="Z20" s="151">
        <f>IF(R20="Preventivo",($J$20-($J$20*T20)),IF(R20="Detectivo",($J$20-($J$20*T20)),IF(R20="Correctivo",($J$20))))</f>
        <v>0.44</v>
      </c>
      <c r="AA20" s="346" t="str">
        <f>IF(AB20&lt;=20%,'Tabla probabilidad'!$B$5,IF(AB20&lt;=40%,'Tabla probabilidad'!$B$6,IF(AB20&lt;=60%,'Tabla probabilidad'!$B$7,IF(AB20&lt;=80%,'Tabla probabilidad'!$B$8,IF(AB20&lt;=100%,'Tabla probabilidad'!$B$9)))))</f>
        <v>Media</v>
      </c>
      <c r="AB20" s="346">
        <f>AVERAGE(Z20:Z24)</f>
        <v>0.58666666666666667</v>
      </c>
      <c r="AC20" s="151" t="str">
        <f t="shared" si="1"/>
        <v>Mayor</v>
      </c>
      <c r="AD20" s="151">
        <f>IF(Q20="Probabilidad",(($M$20-0)),IF(Q20="Impacto",($M$20-($M$20*T20))))</f>
        <v>0.8</v>
      </c>
      <c r="AE20" s="346" t="str">
        <f>IF(AF20&lt;=20%,"Leve",IF(AF20&lt;=40%,"Menor",IF(AF20&lt;=60%,"Moderado",IF(AF20&lt;=80%,"Mayor",IF(AF20&lt;=100%,"Catastrófico")))))</f>
        <v>Mayor</v>
      </c>
      <c r="AF20" s="346">
        <f>AVERAGE(AD20:AD24)</f>
        <v>0.72000000000000008</v>
      </c>
      <c r="AG20" s="349" t="str">
        <f>VLOOKUP(AA20&amp;AE20,Hoja1!$B$4:$C$28,2,0)</f>
        <v xml:space="preserve">Alto </v>
      </c>
      <c r="AH20" s="344" t="s">
        <v>318</v>
      </c>
      <c r="AI20" s="344"/>
      <c r="AJ20" s="344"/>
      <c r="AK20" s="344"/>
      <c r="AL20" s="344"/>
      <c r="AM20" s="344"/>
      <c r="AN20" s="344"/>
    </row>
    <row r="21" spans="1:40" ht="60.75" customHeight="1">
      <c r="A21" s="344"/>
      <c r="B21" s="353"/>
      <c r="C21" s="344"/>
      <c r="D21" s="356"/>
      <c r="E21" s="344"/>
      <c r="F21" s="344"/>
      <c r="G21" s="344"/>
      <c r="H21" s="344"/>
      <c r="I21" s="358"/>
      <c r="J21" s="359"/>
      <c r="K21" s="344"/>
      <c r="L21" s="345"/>
      <c r="M21" s="345"/>
      <c r="N21" s="344"/>
      <c r="O21" s="150">
        <v>2</v>
      </c>
      <c r="P21" s="248" t="s">
        <v>334</v>
      </c>
      <c r="Q21" s="150" t="str">
        <f t="shared" si="0"/>
        <v>Probabilidad</v>
      </c>
      <c r="R21" s="150" t="s">
        <v>327</v>
      </c>
      <c r="S21" s="150" t="s">
        <v>314</v>
      </c>
      <c r="T21" s="151">
        <f>VLOOKUP(R21&amp;S21,Hoja1!$Q$4:$R$9,2,0)</f>
        <v>0.35</v>
      </c>
      <c r="U21" s="150" t="s">
        <v>315</v>
      </c>
      <c r="V21" s="150" t="s">
        <v>316</v>
      </c>
      <c r="W21" s="150" t="s">
        <v>317</v>
      </c>
      <c r="X21" s="151">
        <f t="shared" ref="X21:X24" si="7">IF(Q21="Probabilidad",($J$20*T21),IF(Q21="Impacto"," "))</f>
        <v>0.27999999999999997</v>
      </c>
      <c r="Y21" s="151" t="str">
        <f>IF(Z21&lt;=20%,'Tabla probabilidad'!$B$5,IF(Z21&lt;=40%,'Tabla probabilidad'!$B$6,IF(Z21&lt;=60%,'Tabla probabilidad'!$B$7,IF(Z21&lt;=80%,'Tabla probabilidad'!$B$8,IF(Z21&lt;=100%,'Tabla probabilidad'!$B$9)))))</f>
        <v>Media</v>
      </c>
      <c r="Z21" s="151">
        <f t="shared" ref="Z21:Z24" si="8">IF(R21="Preventivo",($J$20-($J$20*T21)),IF(R21="Detectivo",($J$20-($J$20*T21)),IF(R21="Correctivo",($J$20))))</f>
        <v>0.52</v>
      </c>
      <c r="AA21" s="347"/>
      <c r="AB21" s="347"/>
      <c r="AC21" s="151" t="str">
        <f t="shared" si="1"/>
        <v>Mayor</v>
      </c>
      <c r="AD21" s="151">
        <f t="shared" ref="AD21:AD24" si="9">IF(Q21="Probabilidad",(($M$20-0)),IF(Q21="Impacto",($M$20-($M$20*T21))))</f>
        <v>0.8</v>
      </c>
      <c r="AE21" s="347"/>
      <c r="AF21" s="347"/>
      <c r="AG21" s="350"/>
      <c r="AH21" s="344"/>
      <c r="AI21" s="344"/>
      <c r="AJ21" s="344"/>
      <c r="AK21" s="344"/>
      <c r="AL21" s="344"/>
      <c r="AM21" s="344"/>
      <c r="AN21" s="344"/>
    </row>
    <row r="22" spans="1:40" ht="34.9" customHeight="1">
      <c r="A22" s="344"/>
      <c r="B22" s="353"/>
      <c r="C22" s="344"/>
      <c r="D22" s="356"/>
      <c r="E22" s="344"/>
      <c r="F22" s="344"/>
      <c r="G22" s="344"/>
      <c r="H22" s="344"/>
      <c r="I22" s="358"/>
      <c r="J22" s="359"/>
      <c r="K22" s="344"/>
      <c r="L22" s="345"/>
      <c r="M22" s="345"/>
      <c r="N22" s="344"/>
      <c r="O22" s="150">
        <v>3</v>
      </c>
      <c r="P22" s="248" t="s">
        <v>335</v>
      </c>
      <c r="Q22" s="150" t="str">
        <f t="shared" si="0"/>
        <v>Impacto</v>
      </c>
      <c r="R22" s="150" t="s">
        <v>336</v>
      </c>
      <c r="S22" s="150" t="s">
        <v>314</v>
      </c>
      <c r="T22" s="151">
        <f>VLOOKUP(R22&amp;S22,Hoja1!$Q$4:$R$9,2,0)</f>
        <v>0.3</v>
      </c>
      <c r="U22" s="150" t="s">
        <v>315</v>
      </c>
      <c r="V22" s="150" t="s">
        <v>316</v>
      </c>
      <c r="W22" s="150" t="s">
        <v>317</v>
      </c>
      <c r="X22" s="151" t="str">
        <f t="shared" si="7"/>
        <v xml:space="preserve"> </v>
      </c>
      <c r="Y22" s="151" t="str">
        <f>IF(Z22&lt;=20%,'Tabla probabilidad'!$B$5,IF(Z22&lt;=40%,'Tabla probabilidad'!$B$6,IF(Z22&lt;=60%,'Tabla probabilidad'!$B$7,IF(Z22&lt;=80%,'Tabla probabilidad'!$B$8,IF(Z22&lt;=100%,'Tabla probabilidad'!$B$9)))))</f>
        <v>Alta</v>
      </c>
      <c r="Z22" s="151">
        <f t="shared" si="8"/>
        <v>0.8</v>
      </c>
      <c r="AA22" s="347"/>
      <c r="AB22" s="347"/>
      <c r="AC22" s="151" t="str">
        <f t="shared" si="1"/>
        <v>Moderado</v>
      </c>
      <c r="AD22" s="151">
        <f t="shared" si="9"/>
        <v>0.56000000000000005</v>
      </c>
      <c r="AE22" s="347"/>
      <c r="AF22" s="347"/>
      <c r="AG22" s="350"/>
      <c r="AH22" s="344"/>
      <c r="AI22" s="344"/>
      <c r="AJ22" s="344"/>
      <c r="AK22" s="344"/>
      <c r="AL22" s="344"/>
      <c r="AM22" s="344"/>
      <c r="AN22" s="344"/>
    </row>
    <row r="23" spans="1:40" ht="14.45" customHeight="1">
      <c r="A23" s="344"/>
      <c r="B23" s="353"/>
      <c r="C23" s="344"/>
      <c r="D23" s="356"/>
      <c r="E23" s="344"/>
      <c r="F23" s="344"/>
      <c r="G23" s="344"/>
      <c r="H23" s="344"/>
      <c r="I23" s="358"/>
      <c r="J23" s="359"/>
      <c r="K23" s="344"/>
      <c r="L23" s="345"/>
      <c r="M23" s="345"/>
      <c r="N23" s="344"/>
      <c r="O23" s="150"/>
      <c r="P23" s="248"/>
      <c r="Q23" s="150" t="b">
        <f t="shared" si="0"/>
        <v>0</v>
      </c>
      <c r="R23" s="150"/>
      <c r="S23" s="150"/>
      <c r="T23" s="151" t="e">
        <f>VLOOKUP(R23&amp;S23,Hoja1!$Q$4:$R$9,2,0)</f>
        <v>#N/A</v>
      </c>
      <c r="U23" s="150"/>
      <c r="V23" s="150"/>
      <c r="W23" s="150"/>
      <c r="X23" s="151" t="b">
        <f t="shared" si="7"/>
        <v>0</v>
      </c>
      <c r="Y23" s="151" t="b">
        <f>IF(Z23&lt;=20%,'Tabla probabilidad'!$B$5,IF(Z23&lt;=40%,'Tabla probabilidad'!$B$6,IF(Z23&lt;=60%,'Tabla probabilidad'!$B$7,IF(Z23&lt;=80%,'Tabla probabilidad'!$B$8,IF(Z23&lt;=100%,'Tabla probabilidad'!$B$9)))))</f>
        <v>0</v>
      </c>
      <c r="Z23" s="151" t="b">
        <f t="shared" si="8"/>
        <v>0</v>
      </c>
      <c r="AA23" s="347"/>
      <c r="AB23" s="347"/>
      <c r="AC23" s="151" t="b">
        <f t="shared" si="1"/>
        <v>0</v>
      </c>
      <c r="AD23" s="151" t="b">
        <f t="shared" si="9"/>
        <v>0</v>
      </c>
      <c r="AE23" s="347"/>
      <c r="AF23" s="347"/>
      <c r="AG23" s="350"/>
      <c r="AH23" s="344"/>
      <c r="AI23" s="344"/>
      <c r="AJ23" s="344"/>
      <c r="AK23" s="344"/>
      <c r="AL23" s="344"/>
      <c r="AM23" s="344"/>
      <c r="AN23" s="344"/>
    </row>
    <row r="24" spans="1:40" ht="52.9" customHeight="1">
      <c r="A24" s="344"/>
      <c r="B24" s="354"/>
      <c r="C24" s="344"/>
      <c r="D24" s="357"/>
      <c r="E24" s="344"/>
      <c r="F24" s="344"/>
      <c r="G24" s="344"/>
      <c r="H24" s="344"/>
      <c r="I24" s="358"/>
      <c r="J24" s="359"/>
      <c r="K24" s="344"/>
      <c r="L24" s="345"/>
      <c r="M24" s="345"/>
      <c r="N24" s="344"/>
      <c r="O24" s="150"/>
      <c r="P24" s="249"/>
      <c r="Q24" s="150" t="b">
        <f t="shared" si="0"/>
        <v>0</v>
      </c>
      <c r="R24" s="150"/>
      <c r="S24" s="150"/>
      <c r="T24" s="151" t="e">
        <f>VLOOKUP(R24&amp;S24,Hoja1!$Q$4:$R$9,2,0)</f>
        <v>#N/A</v>
      </c>
      <c r="U24" s="150"/>
      <c r="V24" s="150"/>
      <c r="W24" s="150"/>
      <c r="X24" s="151" t="b">
        <f t="shared" si="7"/>
        <v>0</v>
      </c>
      <c r="Y24" s="151" t="b">
        <f>IF(Z24&lt;=20%,'Tabla probabilidad'!$B$5,IF(Z24&lt;=40%,'Tabla probabilidad'!$B$6,IF(Z24&lt;=60%,'Tabla probabilidad'!$B$7,IF(Z24&lt;=80%,'Tabla probabilidad'!$B$8,IF(Z24&lt;=100%,'Tabla probabilidad'!$B$9)))))</f>
        <v>0</v>
      </c>
      <c r="Z24" s="151" t="b">
        <f t="shared" si="8"/>
        <v>0</v>
      </c>
      <c r="AA24" s="348"/>
      <c r="AB24" s="348"/>
      <c r="AC24" s="151" t="b">
        <f t="shared" si="1"/>
        <v>0</v>
      </c>
      <c r="AD24" s="151" t="b">
        <f t="shared" si="9"/>
        <v>0</v>
      </c>
      <c r="AE24" s="348"/>
      <c r="AF24" s="348"/>
      <c r="AG24" s="351"/>
      <c r="AH24" s="344"/>
      <c r="AI24" s="344"/>
      <c r="AJ24" s="344"/>
      <c r="AK24" s="344"/>
      <c r="AL24" s="344"/>
      <c r="AM24" s="344"/>
      <c r="AN24" s="344"/>
    </row>
    <row r="25" spans="1:40" ht="70.900000000000006" customHeight="1">
      <c r="A25" s="349">
        <v>4</v>
      </c>
      <c r="B25" s="352" t="s">
        <v>337</v>
      </c>
      <c r="C25" s="344" t="s">
        <v>338</v>
      </c>
      <c r="D25" s="398" t="s">
        <v>339</v>
      </c>
      <c r="E25" s="349" t="s">
        <v>340</v>
      </c>
      <c r="F25" s="349" t="s">
        <v>341</v>
      </c>
      <c r="G25" s="344" t="s">
        <v>310</v>
      </c>
      <c r="H25" s="344">
        <v>5</v>
      </c>
      <c r="I25" s="358" t="str">
        <f>IF(H25&lt;=2,'Tabla probabilidad'!$B$5,IF(H25&lt;=24,'Tabla probabilidad'!$B$6,IF(H25&lt;=500,'Tabla probabilidad'!$B$7,IF(H25&lt;=5000,'Tabla probabilidad'!$B$8,IF(H25&gt;5000,'Tabla probabilidad'!$B$9)))))</f>
        <v>Baja</v>
      </c>
      <c r="J25" s="359">
        <f>IF(H25&lt;=2,'Tabla probabilidad'!$D$5,IF(H25&lt;=24,'Tabla probabilidad'!$D$6,IF(H25&lt;=500,'Tabla probabilidad'!$D$7,IF(H25&lt;=5000,'Tabla probabilidad'!$D$8,IF(H25&gt;5000,'Tabla probabilidad'!$D$9)))))</f>
        <v>0.4</v>
      </c>
      <c r="K25" s="344" t="s">
        <v>342</v>
      </c>
      <c r="L25" s="344" t="str">
        <f>IF(K25="El riesgo afecta la imagen de alguna área de la organización","Leve",IF(K25="El riesgo afecta la imagen de la entidad internamente, de conocimiento general, nivel interno, alta dirección, contratista y/o de provedores","Menor",IF(K25="El riesgo afecta la imagen de la entidad con algunos usuarios de relevancia frente al logro de los objetivos","Moderado",IF(K25="El riesgo afecta la imagen de de la entidad con efecto publicitario sostenido a nivel del sector justicia","Mayor",IF(K25="El riesgo afecta la imagen de la entidad a nivel nacional, con efecto publicitarios sostenible a nivel país","Catastrófico",IF(K25="Impacto que afecte la ejecución presupuestal en un valor ≥0,5%.","Leve",IF(K25="Impacto que afecte la ejecución presupuestal en un valor ≥1%.","Menor",IF(K25="Impacto que afecte la ejecución presupuestal en un valor ≥5%.","Moderado",IF(K25="Impacto que afecte la ejecución presupuestal en un valor ≥20%.","Mayor",IF(K25="Impacto que afecte la ejecución presupuestal en un valor ≥50%.","Catastrófico",IF(K25="Incumplimiento máximo del 5% de la meta planeada","Leve",IF(K25="Incumplimiento máximo del 15% de la meta planeada","Menor",IF(K25="Incumplimiento máximo del 20% de la meta planeada","Moderado",IF(K25="Incumplimiento máximo del 50% de la meta planeada","Mayor",IF(K25="Incumplimiento máximo del 80% de la meta planeada","Catastrófico",IF(K25="Cualquier afectación a la violacion de los derechos de los ciudadanos se considera con consecuencias altas","Mayor",IF(K25="Cualquier afectación a la violacion de los derechos de los ciudadanos se considera con consecuencias desastrosas","Catastrófico",IF(K25="Afecta la Prestación del Servicio de Administración de Justicia en 5%","Leve",IF(K25="Afecta la Prestación del Servicio de Administración de Justicia en 10%","Menor",IF(K25="Afecta la Prestación del Servicio de Administración de Justicia en 15%","Moderado",IF(K25="Afecta la Prestación del Servicio de Administración de Justicia en 20%","Mayor",IF(K25="Afecta la Prestación del Servicio de Administración de Justicia en más del 50%","Catastrófico",IF(K25="Cualquier acto indebido de los servidores judiciales genera altas consecuencias para la entidad","Mayor",IF(K25="Cualquier acto indebido de los servidores judiciales genera consecuencias desastrosas para la entidad","Catastrófico",IF(K25="Si el hecho llegara a presentarse, tendría consecuencias o efectos mínimos sobre la entidad","Leve",IF(K25="Si el hecho llegara a presentarse, tendría bajo impacto o efecto sobre la entidad","Menor",IF(K25="Si el hecho llegara a presentarse, tendría medianas consecuencias o efectos sobre la entidad","Moderado",IF(K25="Si el hecho llegara a presentarse, tendría altas consecuencias o efectos sobre la entidad","Mayor",IF(K25="Si el hecho llegara a presentarse, tendría desastrosas consecuencias o efectos sobre la entidad","Catastrófico")))))))))))))))))))))))))))))</f>
        <v>Moderado</v>
      </c>
      <c r="M25" s="344" t="str">
        <f>IF(K25="El riesgo afecta la imagen de alguna área de la organización","20%",IF(K25="El riesgo afecta la imagen de la entidad internamente, de conocimiento general, nivel interno, alta dirección, contratista y/o de provedores","40%",IF(K25="El riesgo afecta la imagen de la entidad con algunos usuarios de relevancia frente al logro de los objetivos","60%",IF(K25="El riesgo afecta la imagen de de la entidad con efecto publicitario sostenido a nivel del sector justicia","80%",IF(K25="El riesgo afecta la imagen de la entidad a nivel nacional, con efecto publicitarios sostenible a nivel país","100%",IF(K25="Impacto que afecte la ejecución presupuestal en un valor ≥0,5%.","20%",IF(K25="Impacto que afecte la ejecución presupuestal en un valor ≥1%.","40%",IF(K25="Impacto que afecte la ejecución presupuestal en un valor ≥5%.","60%",IF(K25="Impacto que afecte la ejecución presupuestal en un valor ≥20%.","80%",IF(K25="Impacto que afecte la ejecución presupuestal en un valor ≥50%.","100%",IF(K25="Incumplimiento máximo del 5% de la meta planeada","20%",IF(K25="Incumplimiento máximo del 15% de la meta planeada","40%",IF(K25="Incumplimiento máximo del 20% de la meta planeada","60%",IF(K25="Incumplimiento máximo del 50% de la meta planeada","80%",IF(K25="Incumplimiento máximo del 80% de la meta planeada","100%",IF(K25="Cualquier afectación a la violacion de los derechos de los ciudadanos se considera con consecuencias altas","80%",IF(K25="Cualquier afectación a la violacion de los derechos de los ciudadanos se considera con consecuencias desastrosas","100%",IF(K25="Afecta la Prestación del Servicio de Administración de Justicia en 5%","20%",IF(K25="Afecta la Prestación del Servicio de Administración de Justicia en 10%","40%",IF(K25="Afecta la Prestación del Servicio de Administración de Justicia en 15%","60%",IF(K25="Afecta la Prestación del Servicio de Administración de Justicia en 20%","80%",IF(K25="Afecta la Prestación del Servicio de Administración de Justicia en más del 50%","100%",IF(K25="Cualquier acto indebido de los servidores judiciales genera altas consecuencias para la entidad","80%",IF(K25="Cualquier acto indebido de los servidores judiciales genera consecuencias desastrosas para la entidad","100%",IF(K25="Si el hecho llegara a presentarse, tendría consecuencias o efectos mínimos sobre la entidad","20%",IF(K25="Si el hecho llegara a presentarse, tendría bajo impacto o efecto sobre la entidad","40%",IF(K25="Si el hecho llegara a presentarse, tendría medianas consecuencias o efectos sobre la entidad","60%",IF(K25="Si el hecho llegara a presentarse, tendría altas consecuencias o efectos sobre la entidad","80%",IF(K25="Si el hecho llegara a presentarse, tendría desastrosas consecuencias o efectos sobre la entidad","100%")))))))))))))))))))))))))))))</f>
        <v>60%</v>
      </c>
      <c r="N25" s="344" t="str">
        <f>VLOOKUP((I25&amp;L25),Hoja1!$B$4:$C$28,2,0)</f>
        <v>Moderado</v>
      </c>
      <c r="O25" s="150">
        <v>1</v>
      </c>
      <c r="P25" s="154" t="s">
        <v>343</v>
      </c>
      <c r="Q25" s="150" t="str">
        <f t="shared" si="0"/>
        <v>Probabilidad</v>
      </c>
      <c r="R25" s="150" t="s">
        <v>313</v>
      </c>
      <c r="S25" s="150" t="s">
        <v>314</v>
      </c>
      <c r="T25" s="151">
        <f>VLOOKUP(R25&amp;S25,Hoja1!$Q$4:$R$9,2,0)</f>
        <v>0.45</v>
      </c>
      <c r="U25" s="150" t="s">
        <v>315</v>
      </c>
      <c r="V25" s="150" t="s">
        <v>316</v>
      </c>
      <c r="W25" s="150" t="s">
        <v>317</v>
      </c>
      <c r="X25" s="151">
        <f>IF(Q25="Probabilidad",($J$25*T25),IF(Q25="Impacto"," "))</f>
        <v>0.18000000000000002</v>
      </c>
      <c r="Y25" s="151" t="str">
        <f>IF(Z25&lt;=20%,'Tabla probabilidad'!$B$5,IF(Z25&lt;=40%,'Tabla probabilidad'!$B$6,IF(Z25&lt;=60%,'Tabla probabilidad'!$B$7,IF(Z25&lt;=80%,'Tabla probabilidad'!$B$8,IF(Z25&lt;=100%,'Tabla probabilidad'!$B$9)))))</f>
        <v>Baja</v>
      </c>
      <c r="Z25" s="151">
        <f>IF(R25="Preventivo",($J$25-($J$25*T25)),IF(R25="Detectivo",($J$25-($J$25*T25)),IF(R25="Correctivo",($J$25))))</f>
        <v>0.22</v>
      </c>
      <c r="AA25" s="346" t="str">
        <f>IF(AB25&lt;=20%,'Tabla probabilidad'!$B$5,IF(AB25&lt;=40%,'Tabla probabilidad'!$B$6,IF(AB25&lt;=60%,'Tabla probabilidad'!$B$7,IF(AB25&lt;=80%,'Tabla probabilidad'!$B$8,IF(AB25&lt;=100%,'Tabla probabilidad'!$B$9)))))</f>
        <v>Baja</v>
      </c>
      <c r="AB25" s="346">
        <f>AVERAGE(Z25:Z29)</f>
        <v>0.22</v>
      </c>
      <c r="AC25" s="151" t="str">
        <f t="shared" si="1"/>
        <v>Moderado</v>
      </c>
      <c r="AD25" s="151">
        <f>IF(Q25="Probabilidad",(($M$25-0)),IF(Q25="Impacto",($M$25-($M$25*T25))))</f>
        <v>0.6</v>
      </c>
      <c r="AE25" s="346" t="str">
        <f>IF(AF25&lt;=20%,"Leve",IF(AF25&lt;=40%,"Menor",IF(AF25&lt;=60%,"Moderado",IF(AF25&lt;=80%,"Mayor",IF(AF25&lt;=100%,"Catastrófico")))))</f>
        <v>Moderado</v>
      </c>
      <c r="AF25" s="346">
        <f>AVERAGE(AD25:AD29)</f>
        <v>0.6</v>
      </c>
      <c r="AG25" s="349" t="str">
        <f>VLOOKUP(AA25&amp;AE25,Hoja1!$B$4:$C$28,2,0)</f>
        <v>Moderado</v>
      </c>
      <c r="AH25" s="344" t="s">
        <v>318</v>
      </c>
      <c r="AI25" s="344"/>
      <c r="AJ25" s="344"/>
      <c r="AK25" s="344"/>
      <c r="AL25" s="344"/>
      <c r="AM25" s="344"/>
      <c r="AN25" s="344"/>
    </row>
    <row r="26" spans="1:40" ht="64.150000000000006" customHeight="1">
      <c r="A26" s="350"/>
      <c r="B26" s="353"/>
      <c r="C26" s="344"/>
      <c r="D26" s="398"/>
      <c r="E26" s="350"/>
      <c r="F26" s="350"/>
      <c r="G26" s="344"/>
      <c r="H26" s="344"/>
      <c r="I26" s="358"/>
      <c r="J26" s="359"/>
      <c r="K26" s="344"/>
      <c r="L26" s="345"/>
      <c r="M26" s="345"/>
      <c r="N26" s="344"/>
      <c r="O26" s="150">
        <v>2</v>
      </c>
      <c r="P26" s="262" t="s">
        <v>344</v>
      </c>
      <c r="Q26" s="150" t="str">
        <f t="shared" si="0"/>
        <v>Probabilidad</v>
      </c>
      <c r="R26" s="150" t="s">
        <v>313</v>
      </c>
      <c r="S26" s="150" t="s">
        <v>314</v>
      </c>
      <c r="T26" s="151">
        <f>VLOOKUP(R26&amp;S26,Hoja1!$Q$4:$R$9,2,0)</f>
        <v>0.45</v>
      </c>
      <c r="U26" s="150" t="s">
        <v>315</v>
      </c>
      <c r="V26" s="150" t="s">
        <v>321</v>
      </c>
      <c r="W26" s="150" t="s">
        <v>317</v>
      </c>
      <c r="X26" s="151">
        <f t="shared" ref="X26:X29" si="10">IF(Q26="Probabilidad",($J$25*T26),IF(Q26="Impacto"," "))</f>
        <v>0.18000000000000002</v>
      </c>
      <c r="Y26" s="151" t="str">
        <f>IF(Z26&lt;=20%,'Tabla probabilidad'!$B$5,IF(Z26&lt;=40%,'Tabla probabilidad'!$B$6,IF(Z26&lt;=60%,'Tabla probabilidad'!$B$7,IF(Z26&lt;=80%,'Tabla probabilidad'!$B$8,IF(Z26&lt;=100%,'Tabla probabilidad'!$B$9)))))</f>
        <v>Baja</v>
      </c>
      <c r="Z26" s="151">
        <f t="shared" ref="Z26:Z29" si="11">IF(R26="Preventivo",($J$25-($J$25*T26)),IF(R26="Detectivo",($J$25-($J$25*T26)),IF(R26="Correctivo",($J$25))))</f>
        <v>0.22</v>
      </c>
      <c r="AA26" s="347"/>
      <c r="AB26" s="347"/>
      <c r="AC26" s="151" t="str">
        <f t="shared" si="1"/>
        <v>Moderado</v>
      </c>
      <c r="AD26" s="151">
        <f t="shared" ref="AD26:AD29" si="12">IF(Q26="Probabilidad",(($M$25-0)),IF(Q26="Impacto",($M$25-($M$25*T26))))</f>
        <v>0.6</v>
      </c>
      <c r="AE26" s="347"/>
      <c r="AF26" s="347"/>
      <c r="AG26" s="350"/>
      <c r="AH26" s="344"/>
      <c r="AI26" s="344"/>
      <c r="AJ26" s="344"/>
      <c r="AK26" s="344"/>
      <c r="AL26" s="344"/>
      <c r="AM26" s="344"/>
      <c r="AN26" s="344"/>
    </row>
    <row r="27" spans="1:40" ht="66.599999999999994" customHeight="1">
      <c r="A27" s="350"/>
      <c r="B27" s="353"/>
      <c r="C27" s="344"/>
      <c r="D27" s="398"/>
      <c r="E27" s="350"/>
      <c r="F27" s="350"/>
      <c r="G27" s="344"/>
      <c r="H27" s="344"/>
      <c r="I27" s="358"/>
      <c r="J27" s="359"/>
      <c r="K27" s="344"/>
      <c r="L27" s="345"/>
      <c r="M27" s="345"/>
      <c r="N27" s="344"/>
      <c r="O27" s="150">
        <v>3</v>
      </c>
      <c r="P27" s="262" t="s">
        <v>345</v>
      </c>
      <c r="Q27" s="150" t="str">
        <f t="shared" si="0"/>
        <v>Probabilidad</v>
      </c>
      <c r="R27" s="150" t="s">
        <v>313</v>
      </c>
      <c r="S27" s="150" t="s">
        <v>314</v>
      </c>
      <c r="T27" s="151">
        <f>VLOOKUP(R27&amp;S27,Hoja1!$Q$4:$R$9,2,0)</f>
        <v>0.45</v>
      </c>
      <c r="U27" s="150" t="s">
        <v>315</v>
      </c>
      <c r="V27" s="150" t="s">
        <v>316</v>
      </c>
      <c r="W27" s="150" t="s">
        <v>317</v>
      </c>
      <c r="X27" s="151">
        <f t="shared" si="10"/>
        <v>0.18000000000000002</v>
      </c>
      <c r="Y27" s="151" t="str">
        <f>IF(Z27&lt;=20%,'Tabla probabilidad'!$B$5,IF(Z27&lt;=40%,'Tabla probabilidad'!$B$6,IF(Z27&lt;=60%,'Tabla probabilidad'!$B$7,IF(Z27&lt;=80%,'Tabla probabilidad'!$B$8,IF(Z27&lt;=100%,'Tabla probabilidad'!$B$9)))))</f>
        <v>Baja</v>
      </c>
      <c r="Z27" s="151">
        <f t="shared" si="11"/>
        <v>0.22</v>
      </c>
      <c r="AA27" s="347"/>
      <c r="AB27" s="347"/>
      <c r="AC27" s="151" t="str">
        <f t="shared" si="1"/>
        <v>Moderado</v>
      </c>
      <c r="AD27" s="151">
        <f t="shared" si="12"/>
        <v>0.6</v>
      </c>
      <c r="AE27" s="347"/>
      <c r="AF27" s="347"/>
      <c r="AG27" s="350"/>
      <c r="AH27" s="344"/>
      <c r="AI27" s="344"/>
      <c r="AJ27" s="344"/>
      <c r="AK27" s="344"/>
      <c r="AL27" s="344"/>
      <c r="AM27" s="344"/>
      <c r="AN27" s="344"/>
    </row>
    <row r="28" spans="1:40" ht="76.150000000000006" customHeight="1">
      <c r="A28" s="350"/>
      <c r="B28" s="353"/>
      <c r="C28" s="344"/>
      <c r="D28" s="398"/>
      <c r="E28" s="350"/>
      <c r="F28" s="350"/>
      <c r="G28" s="344"/>
      <c r="H28" s="344"/>
      <c r="I28" s="358"/>
      <c r="J28" s="359"/>
      <c r="K28" s="344"/>
      <c r="L28" s="345"/>
      <c r="M28" s="345"/>
      <c r="N28" s="344"/>
      <c r="O28" s="150">
        <v>4</v>
      </c>
      <c r="P28" s="262" t="s">
        <v>346</v>
      </c>
      <c r="Q28" s="150" t="str">
        <f t="shared" si="0"/>
        <v>Probabilidad</v>
      </c>
      <c r="R28" s="150" t="s">
        <v>313</v>
      </c>
      <c r="S28" s="150" t="s">
        <v>314</v>
      </c>
      <c r="T28" s="151">
        <f>VLOOKUP(R28&amp;S28,Hoja1!$Q$4:$R$9,2,0)</f>
        <v>0.45</v>
      </c>
      <c r="U28" s="150" t="s">
        <v>315</v>
      </c>
      <c r="V28" s="150" t="s">
        <v>321</v>
      </c>
      <c r="W28" s="150" t="s">
        <v>317</v>
      </c>
      <c r="X28" s="151">
        <f t="shared" si="10"/>
        <v>0.18000000000000002</v>
      </c>
      <c r="Y28" s="151" t="str">
        <f>IF(Z28&lt;=20%,'Tabla probabilidad'!$B$5,IF(Z28&lt;=40%,'Tabla probabilidad'!$B$6,IF(Z28&lt;=60%,'Tabla probabilidad'!$B$7,IF(Z28&lt;=80%,'Tabla probabilidad'!$B$8,IF(Z28&lt;=100%,'Tabla probabilidad'!$B$9)))))</f>
        <v>Baja</v>
      </c>
      <c r="Z28" s="151">
        <f t="shared" si="11"/>
        <v>0.22</v>
      </c>
      <c r="AA28" s="347"/>
      <c r="AB28" s="347"/>
      <c r="AC28" s="151" t="str">
        <f t="shared" si="1"/>
        <v>Moderado</v>
      </c>
      <c r="AD28" s="151">
        <f t="shared" si="12"/>
        <v>0.6</v>
      </c>
      <c r="AE28" s="347"/>
      <c r="AF28" s="347"/>
      <c r="AG28" s="350"/>
      <c r="AH28" s="344"/>
      <c r="AI28" s="344"/>
      <c r="AJ28" s="344"/>
      <c r="AK28" s="344"/>
      <c r="AL28" s="344"/>
      <c r="AM28" s="344"/>
      <c r="AN28" s="344"/>
    </row>
    <row r="29" spans="1:40" ht="31.15" customHeight="1">
      <c r="A29" s="351"/>
      <c r="B29" s="354"/>
      <c r="C29" s="344"/>
      <c r="D29" s="398"/>
      <c r="E29" s="351"/>
      <c r="F29" s="351"/>
      <c r="G29" s="344"/>
      <c r="H29" s="344"/>
      <c r="I29" s="358"/>
      <c r="J29" s="359"/>
      <c r="K29" s="344"/>
      <c r="L29" s="345"/>
      <c r="M29" s="345"/>
      <c r="N29" s="344"/>
      <c r="O29" s="150"/>
      <c r="P29" s="263"/>
      <c r="Q29" s="150" t="b">
        <f t="shared" si="0"/>
        <v>0</v>
      </c>
      <c r="R29" s="150"/>
      <c r="S29" s="150"/>
      <c r="T29" s="151" t="e">
        <f>VLOOKUP(R29&amp;S29,Hoja1!$Q$4:$R$9,2,0)</f>
        <v>#N/A</v>
      </c>
      <c r="U29" s="150"/>
      <c r="V29" s="150"/>
      <c r="W29" s="150"/>
      <c r="X29" s="151" t="b">
        <f t="shared" si="10"/>
        <v>0</v>
      </c>
      <c r="Y29" s="151" t="b">
        <f>IF(Z29&lt;=20%,'Tabla probabilidad'!$B$5,IF(Z29&lt;=40%,'Tabla probabilidad'!$B$6,IF(Z29&lt;=60%,'Tabla probabilidad'!$B$7,IF(Z29&lt;=80%,'Tabla probabilidad'!$B$8,IF(Z29&lt;=100%,'Tabla probabilidad'!$B$9)))))</f>
        <v>0</v>
      </c>
      <c r="Z29" s="151" t="b">
        <f t="shared" si="11"/>
        <v>0</v>
      </c>
      <c r="AA29" s="348"/>
      <c r="AB29" s="348"/>
      <c r="AC29" s="151" t="b">
        <f t="shared" si="1"/>
        <v>0</v>
      </c>
      <c r="AD29" s="151" t="b">
        <f t="shared" si="12"/>
        <v>0</v>
      </c>
      <c r="AE29" s="348"/>
      <c r="AF29" s="348"/>
      <c r="AG29" s="351"/>
      <c r="AH29" s="344"/>
      <c r="AI29" s="344"/>
      <c r="AJ29" s="344"/>
      <c r="AK29" s="344"/>
      <c r="AL29" s="344"/>
      <c r="AM29" s="344"/>
      <c r="AN29" s="344"/>
    </row>
    <row r="30" spans="1:40" ht="56.45" customHeight="1">
      <c r="A30" s="349">
        <v>5</v>
      </c>
      <c r="B30" s="352" t="s">
        <v>347</v>
      </c>
      <c r="C30" s="344" t="s">
        <v>306</v>
      </c>
      <c r="D30" s="398" t="s">
        <v>348</v>
      </c>
      <c r="E30" s="349" t="s">
        <v>349</v>
      </c>
      <c r="F30" s="349" t="s">
        <v>350</v>
      </c>
      <c r="G30" s="344" t="s">
        <v>351</v>
      </c>
      <c r="H30" s="344">
        <v>6000</v>
      </c>
      <c r="I30" s="358" t="str">
        <f>IF(H30&lt;=2,'Tabla probabilidad'!$B$5,IF(H30&lt;=24,'Tabla probabilidad'!$B$6,IF(H30&lt;=500,'Tabla probabilidad'!$B$7,IF(H30&lt;=5000,'Tabla probabilidad'!$B$8,IF(H30&gt;5000,'Tabla probabilidad'!$B$9)))))</f>
        <v>Muy Alta</v>
      </c>
      <c r="J30" s="359">
        <f>IF(H30&lt;=2,'Tabla probabilidad'!$D$5,IF(H30&lt;=24,'Tabla probabilidad'!$D$6,IF(H30&lt;=500,'Tabla probabilidad'!$D$7,IF(H30&lt;=5000,'Tabla probabilidad'!$D$8,IF(H30&gt;5000,'Tabla probabilidad'!$D$9)))))</f>
        <v>1</v>
      </c>
      <c r="K30" s="344" t="s">
        <v>332</v>
      </c>
      <c r="L30" s="344" t="str">
        <f>IF(K30="El riesgo afecta la imagen de alguna área de la organización","Leve",IF(K30="El riesgo afecta la imagen de la entidad internamente, de conocimiento general, nivel interno, alta dirección, contratista y/o de provedores","Menor",IF(K30="El riesgo afecta la imagen de la entidad con algunos usuarios de relevancia frente al logro de los objetivos","Moderado",IF(K30="El riesgo afecta la imagen de de la entidad con efecto publicitario sostenido a nivel del sector justicia","Mayor",IF(K30="El riesgo afecta la imagen de la entidad a nivel nacional, con efecto publicitarios sostenible a nivel país","Catastrófico",IF(K30="Impacto que afecte la ejecución presupuestal en un valor ≥0,5%.","Leve",IF(K30="Impacto que afecte la ejecución presupuestal en un valor ≥1%.","Menor",IF(K30="Impacto que afecte la ejecución presupuestal en un valor ≥5%.","Moderado",IF(K30="Impacto que afecte la ejecución presupuestal en un valor ≥20%.","Mayor",IF(K30="Impacto que afecte la ejecución presupuestal en un valor ≥50%.","Catastrófico",IF(K30="Incumplimiento máximo del 5% de la meta planeada","Leve",IF(K30="Incumplimiento máximo del 15% de la meta planeada","Menor",IF(K30="Incumplimiento máximo del 20% de la meta planeada","Moderado",IF(K30="Incumplimiento máximo del 50% de la meta planeada","Mayor",IF(K30="Incumplimiento máximo del 80% de la meta planeada","Catastrófico",IF(K30="Cualquier afectación a la violacion de los derechos de los ciudadanos se considera con consecuencias altas","Mayor",IF(K30="Cualquier afectación a la violacion de los derechos de los ciudadanos se considera con consecuencias desastrosas","Catastrófico",IF(K30="Afecta la Prestación del Servicio de Administración de Justicia en 5%","Leve",IF(K30="Afecta la Prestación del Servicio de Administración de Justicia en 10%","Menor",IF(K30="Afecta la Prestación del Servicio de Administración de Justicia en 15%","Moderado",IF(K30="Afecta la Prestación del Servicio de Administración de Justicia en 20%","Mayor",IF(K30="Afecta la Prestación del Servicio de Administración de Justicia en más del 50%","Catastrófico",IF(K30="Cualquier acto indebido de los servidores judiciales genera altas consecuencias para la entidad","Mayor",IF(K30="Cualquier acto indebido de los servidores judiciales genera consecuencias desastrosas para la entidad","Catastrófico",IF(K30="Si el hecho llegara a presentarse, tendría consecuencias o efectos mínimos sobre la entidad","Leve",IF(K30="Si el hecho llegara a presentarse, tendría bajo impacto o efecto sobre la entidad","Menor",IF(K30="Si el hecho llegara a presentarse, tendría medianas consecuencias o efectos sobre la entidad","Moderado",IF(K30="Si el hecho llegara a presentarse, tendría altas consecuencias o efectos sobre la entidad","Mayor",IF(K30="Si el hecho llegara a presentarse, tendría desastrosas consecuencias o efectos sobre la entidad","Catastrófico")))))))))))))))))))))))))))))</f>
        <v>Mayor</v>
      </c>
      <c r="M30" s="344" t="str">
        <f>IF(K30="El riesgo afecta la imagen de alguna área de la organización","20%",IF(K30="El riesgo afecta la imagen de la entidad internamente, de conocimiento general, nivel interno, alta dirección, contratista y/o de provedores","40%",IF(K30="El riesgo afecta la imagen de la entidad con algunos usuarios de relevancia frente al logro de los objetivos","60%",IF(K30="El riesgo afecta la imagen de de la entidad con efecto publicitario sostenido a nivel del sector justicia","80%",IF(K30="El riesgo afecta la imagen de la entidad a nivel nacional, con efecto publicitarios sostenible a nivel país","100%",IF(K30="Impacto que afecte la ejecución presupuestal en un valor ≥0,5%.","20%",IF(K30="Impacto que afecte la ejecución presupuestal en un valor ≥1%.","40%",IF(K30="Impacto que afecte la ejecución presupuestal en un valor ≥5%.","60%",IF(K30="Impacto que afecte la ejecución presupuestal en un valor ≥20%.","80%",IF(K30="Impacto que afecte la ejecución presupuestal en un valor ≥50%.","100%",IF(K30="Incumplimiento máximo del 5% de la meta planeada","20%",IF(K30="Incumplimiento máximo del 15% de la meta planeada","40%",IF(K30="Incumplimiento máximo del 20% de la meta planeada","60%",IF(K30="Incumplimiento máximo del 50% de la meta planeada","80%",IF(K30="Incumplimiento máximo del 80% de la meta planeada","100%",IF(K30="Cualquier afectación a la violacion de los derechos de los ciudadanos se considera con consecuencias altas","80%",IF(K30="Cualquier afectación a la violacion de los derechos de los ciudadanos se considera con consecuencias desastrosas","100%",IF(K30="Afecta la Prestación del Servicio de Administración de Justicia en 5%","20%",IF(K30="Afecta la Prestación del Servicio de Administración de Justicia en 10%","40%",IF(K30="Afecta la Prestación del Servicio de Administración de Justicia en 15%","60%",IF(K30="Afecta la Prestación del Servicio de Administración de Justicia en 20%","80%",IF(K30="Afecta la Prestación del Servicio de Administración de Justicia en más del 50%","100%",IF(K30="Cualquier acto indebido de los servidores judiciales genera altas consecuencias para la entidad","80%",IF(K30="Cualquier acto indebido de los servidores judiciales genera consecuencias desastrosas para la entidad","100%",IF(K30="Si el hecho llegara a presentarse, tendría consecuencias o efectos mínimos sobre la entidad","20%",IF(K30="Si el hecho llegara a presentarse, tendría bajo impacto o efecto sobre la entidad","40%",IF(K30="Si el hecho llegara a presentarse, tendría medianas consecuencias o efectos sobre la entidad","60%",IF(K30="Si el hecho llegara a presentarse, tendría altas consecuencias o efectos sobre la entidad","80%",IF(K30="Si el hecho llegara a presentarse, tendría desastrosas consecuencias o efectos sobre la entidad","100%")))))))))))))))))))))))))))))</f>
        <v>80%</v>
      </c>
      <c r="N30" s="344" t="str">
        <f>VLOOKUP((I30&amp;L30),Hoja1!$B$4:$C$28,2,0)</f>
        <v xml:space="preserve">Alto </v>
      </c>
      <c r="O30" s="150">
        <v>1</v>
      </c>
      <c r="P30" s="248" t="s">
        <v>352</v>
      </c>
      <c r="Q30" s="150" t="str">
        <f t="shared" ref="Q30:Q34" si="13">IF(R30="Preventivo","Probabilidad",IF(R30="Detectivo","Probabilidad", IF(R30="Correctivo","Impacto")))</f>
        <v>Probabilidad</v>
      </c>
      <c r="R30" s="150" t="s">
        <v>313</v>
      </c>
      <c r="S30" s="150" t="s">
        <v>314</v>
      </c>
      <c r="T30" s="151">
        <f>VLOOKUP(R30&amp;S30,Hoja1!$Q$4:$R$9,2,0)</f>
        <v>0.45</v>
      </c>
      <c r="U30" s="150" t="s">
        <v>315</v>
      </c>
      <c r="V30" s="150" t="s">
        <v>316</v>
      </c>
      <c r="W30" s="150" t="s">
        <v>317</v>
      </c>
      <c r="X30" s="151">
        <f>IF(Q30="Probabilidad",($J$30*T30),IF(Q30="Impacto"," "))</f>
        <v>0.45</v>
      </c>
      <c r="Y30" s="151" t="str">
        <f>IF(Z30&lt;=20%,'Tabla probabilidad'!$B$5,IF(Z30&lt;=40%,'Tabla probabilidad'!$B$6,IF(Z30&lt;=60%,'Tabla probabilidad'!$B$7,IF(Z30&lt;=80%,'Tabla probabilidad'!$B$8,IF(Z30&lt;=100%,'Tabla probabilidad'!$B$9)))))</f>
        <v>Media</v>
      </c>
      <c r="Z30" s="151">
        <f>IF(R30="Preventivo",($J$30-($J$30*T30)),IF(R30="Detectivo",($J$30-($J$30*T30)),IF(R30="Correctivo",($J$30))))</f>
        <v>0.55000000000000004</v>
      </c>
      <c r="AA30" s="346" t="str">
        <f>IF(AB30&lt;=20%,'Tabla probabilidad'!$B$5,IF(AB30&lt;=40%,'Tabla probabilidad'!$B$6,IF(AB30&lt;=60%,'Tabla probabilidad'!$B$7,IF(AB30&lt;=80%,'Tabla probabilidad'!$B$8,IF(AB30&lt;=100%,'Tabla probabilidad'!$B$9)))))</f>
        <v>Media</v>
      </c>
      <c r="AB30" s="346">
        <f>AVERAGE(Z30:Z34)</f>
        <v>0.55000000000000004</v>
      </c>
      <c r="AC30" s="151" t="str">
        <f t="shared" ref="AC30:AC34" si="14">IF(AD30&lt;=20%,"Leve",IF(AD30&lt;=40%,"Menor",IF(AD30&lt;=60%,"Moderado",IF(AD30&lt;=80%,"Mayor",IF(AD30&lt;=100%,"Catastrófico")))))</f>
        <v>Mayor</v>
      </c>
      <c r="AD30" s="151">
        <f>IF(Q30="Probabilidad",(($M$30-0)),IF(Q30="Impacto",($M$30-($M$30*T30))))</f>
        <v>0.8</v>
      </c>
      <c r="AE30" s="346" t="str">
        <f>IF(AF30&lt;=20%,"Leve",IF(AF30&lt;=40%,"Menor",IF(AF30&lt;=60%,"Moderado",IF(AF30&lt;=80%,"Mayor",IF(AF30&lt;=100%,"Catastrófico")))))</f>
        <v>Mayor</v>
      </c>
      <c r="AF30" s="346">
        <f>AVERAGE(AD30:AD34)</f>
        <v>0.8</v>
      </c>
      <c r="AG30" s="349" t="str">
        <f>VLOOKUP(AA30&amp;AE30,Hoja1!$B$4:$C$28,2,0)</f>
        <v xml:space="preserve">Alto </v>
      </c>
      <c r="AH30" s="344" t="s">
        <v>318</v>
      </c>
      <c r="AI30" s="344"/>
      <c r="AJ30" s="344"/>
      <c r="AK30" s="344"/>
      <c r="AL30" s="344"/>
      <c r="AM30" s="344"/>
      <c r="AN30" s="344"/>
    </row>
    <row r="31" spans="1:40" ht="58.15" customHeight="1">
      <c r="A31" s="350"/>
      <c r="B31" s="353"/>
      <c r="C31" s="344"/>
      <c r="D31" s="398"/>
      <c r="E31" s="350"/>
      <c r="F31" s="350"/>
      <c r="G31" s="344"/>
      <c r="H31" s="344"/>
      <c r="I31" s="358"/>
      <c r="J31" s="359"/>
      <c r="K31" s="344"/>
      <c r="L31" s="345"/>
      <c r="M31" s="345"/>
      <c r="N31" s="344"/>
      <c r="O31" s="150">
        <v>2</v>
      </c>
      <c r="P31" s="250" t="s">
        <v>353</v>
      </c>
      <c r="Q31" s="150" t="str">
        <f t="shared" si="13"/>
        <v>Probabilidad</v>
      </c>
      <c r="R31" s="150" t="s">
        <v>313</v>
      </c>
      <c r="S31" s="150" t="s">
        <v>314</v>
      </c>
      <c r="T31" s="151">
        <f>VLOOKUP(R31&amp;S31,Hoja1!$Q$4:$R$9,2,0)</f>
        <v>0.45</v>
      </c>
      <c r="U31" s="150" t="s">
        <v>315</v>
      </c>
      <c r="V31" s="150" t="s">
        <v>316</v>
      </c>
      <c r="W31" s="150" t="s">
        <v>317</v>
      </c>
      <c r="X31" s="151">
        <f t="shared" ref="X31:X34" si="15">IF(Q31="Probabilidad",($J$30*T31),IF(Q31="Impacto"," "))</f>
        <v>0.45</v>
      </c>
      <c r="Y31" s="151" t="str">
        <f>IF(Z31&lt;=20%,'Tabla probabilidad'!$B$5,IF(Z31&lt;=40%,'Tabla probabilidad'!$B$6,IF(Z31&lt;=60%,'Tabla probabilidad'!$B$7,IF(Z31&lt;=80%,'Tabla probabilidad'!$B$8,IF(Z31&lt;=100%,'Tabla probabilidad'!$B$9)))))</f>
        <v>Media</v>
      </c>
      <c r="Z31" s="151">
        <f t="shared" ref="Z31:Z34" si="16">IF(R31="Preventivo",($J$30-($J$30*T31)),IF(R31="Detectivo",($J$30-($J$30*T31)),IF(R31="Correctivo",($J$30))))</f>
        <v>0.55000000000000004</v>
      </c>
      <c r="AA31" s="347"/>
      <c r="AB31" s="347"/>
      <c r="AC31" s="151" t="str">
        <f t="shared" si="14"/>
        <v>Mayor</v>
      </c>
      <c r="AD31" s="151">
        <f t="shared" ref="AD31:AD34" si="17">IF(Q31="Probabilidad",(($M$30-0)),IF(Q31="Impacto",($M$30-($M$30*T31))))</f>
        <v>0.8</v>
      </c>
      <c r="AE31" s="347"/>
      <c r="AF31" s="347"/>
      <c r="AG31" s="350"/>
      <c r="AH31" s="344"/>
      <c r="AI31" s="344"/>
      <c r="AJ31" s="344"/>
      <c r="AK31" s="344"/>
      <c r="AL31" s="344"/>
      <c r="AM31" s="344"/>
      <c r="AN31" s="344"/>
    </row>
    <row r="32" spans="1:40" ht="26.45" customHeight="1">
      <c r="A32" s="350"/>
      <c r="B32" s="353"/>
      <c r="C32" s="344"/>
      <c r="D32" s="398"/>
      <c r="E32" s="350"/>
      <c r="F32" s="350"/>
      <c r="G32" s="344"/>
      <c r="H32" s="344"/>
      <c r="I32" s="358"/>
      <c r="J32" s="359"/>
      <c r="K32" s="344"/>
      <c r="L32" s="345"/>
      <c r="M32" s="345"/>
      <c r="N32" s="344"/>
      <c r="O32" s="150">
        <v>3</v>
      </c>
      <c r="P32" s="248" t="s">
        <v>354</v>
      </c>
      <c r="Q32" s="150" t="str">
        <f t="shared" si="13"/>
        <v>Probabilidad</v>
      </c>
      <c r="R32" s="150" t="s">
        <v>313</v>
      </c>
      <c r="S32" s="150" t="s">
        <v>314</v>
      </c>
      <c r="T32" s="151">
        <f>VLOOKUP(R32&amp;S32,Hoja1!$Q$4:$R$9,2,0)</f>
        <v>0.45</v>
      </c>
      <c r="U32" s="150" t="s">
        <v>315</v>
      </c>
      <c r="V32" s="150" t="s">
        <v>321</v>
      </c>
      <c r="W32" s="150" t="s">
        <v>317</v>
      </c>
      <c r="X32" s="151">
        <f t="shared" si="15"/>
        <v>0.45</v>
      </c>
      <c r="Y32" s="151" t="str">
        <f>IF(Z32&lt;=20%,'Tabla probabilidad'!$B$5,IF(Z32&lt;=40%,'Tabla probabilidad'!$B$6,IF(Z32&lt;=60%,'Tabla probabilidad'!$B$7,IF(Z32&lt;=80%,'Tabla probabilidad'!$B$8,IF(Z32&lt;=100%,'Tabla probabilidad'!$B$9)))))</f>
        <v>Media</v>
      </c>
      <c r="Z32" s="151">
        <f t="shared" si="16"/>
        <v>0.55000000000000004</v>
      </c>
      <c r="AA32" s="347"/>
      <c r="AB32" s="347"/>
      <c r="AC32" s="151" t="str">
        <f t="shared" si="14"/>
        <v>Mayor</v>
      </c>
      <c r="AD32" s="151">
        <f t="shared" si="17"/>
        <v>0.8</v>
      </c>
      <c r="AE32" s="347"/>
      <c r="AF32" s="347"/>
      <c r="AG32" s="350"/>
      <c r="AH32" s="344"/>
      <c r="AI32" s="344"/>
      <c r="AJ32" s="344"/>
      <c r="AK32" s="344"/>
      <c r="AL32" s="344"/>
      <c r="AM32" s="344"/>
      <c r="AN32" s="344"/>
    </row>
    <row r="33" spans="1:40" ht="66" customHeight="1">
      <c r="A33" s="350"/>
      <c r="B33" s="353"/>
      <c r="C33" s="344"/>
      <c r="D33" s="398"/>
      <c r="E33" s="350"/>
      <c r="F33" s="350"/>
      <c r="G33" s="344"/>
      <c r="H33" s="344"/>
      <c r="I33" s="358"/>
      <c r="J33" s="359"/>
      <c r="K33" s="344"/>
      <c r="L33" s="345"/>
      <c r="M33" s="345"/>
      <c r="N33" s="344"/>
      <c r="O33" s="150">
        <v>4</v>
      </c>
      <c r="P33" s="248" t="s">
        <v>355</v>
      </c>
      <c r="Q33" s="150" t="str">
        <f t="shared" si="13"/>
        <v>Probabilidad</v>
      </c>
      <c r="R33" s="150" t="s">
        <v>313</v>
      </c>
      <c r="S33" s="150" t="s">
        <v>314</v>
      </c>
      <c r="T33" s="151">
        <f>VLOOKUP(R33&amp;S33,Hoja1!$Q$4:$R$9,2,0)</f>
        <v>0.45</v>
      </c>
      <c r="U33" s="150" t="s">
        <v>315</v>
      </c>
      <c r="V33" s="150" t="s">
        <v>321</v>
      </c>
      <c r="W33" s="150" t="s">
        <v>356</v>
      </c>
      <c r="X33" s="151">
        <f t="shared" si="15"/>
        <v>0.45</v>
      </c>
      <c r="Y33" s="151" t="str">
        <f>IF(Z33&lt;=20%,'Tabla probabilidad'!$B$5,IF(Z33&lt;=40%,'Tabla probabilidad'!$B$6,IF(Z33&lt;=60%,'Tabla probabilidad'!$B$7,IF(Z33&lt;=80%,'Tabla probabilidad'!$B$8,IF(Z33&lt;=100%,'Tabla probabilidad'!$B$9)))))</f>
        <v>Media</v>
      </c>
      <c r="Z33" s="151">
        <f t="shared" si="16"/>
        <v>0.55000000000000004</v>
      </c>
      <c r="AA33" s="347"/>
      <c r="AB33" s="347"/>
      <c r="AC33" s="151" t="str">
        <f t="shared" si="14"/>
        <v>Mayor</v>
      </c>
      <c r="AD33" s="151">
        <f t="shared" si="17"/>
        <v>0.8</v>
      </c>
      <c r="AE33" s="347"/>
      <c r="AF33" s="347"/>
      <c r="AG33" s="350"/>
      <c r="AH33" s="344"/>
      <c r="AI33" s="344"/>
      <c r="AJ33" s="344"/>
      <c r="AK33" s="344"/>
      <c r="AL33" s="344"/>
      <c r="AM33" s="344"/>
      <c r="AN33" s="344"/>
    </row>
    <row r="34" spans="1:40" ht="19.149999999999999" customHeight="1">
      <c r="A34" s="351"/>
      <c r="B34" s="354"/>
      <c r="C34" s="344"/>
      <c r="D34" s="398"/>
      <c r="E34" s="351"/>
      <c r="F34" s="351"/>
      <c r="G34" s="344"/>
      <c r="H34" s="344"/>
      <c r="I34" s="358"/>
      <c r="J34" s="359"/>
      <c r="K34" s="344"/>
      <c r="L34" s="345"/>
      <c r="M34" s="345"/>
      <c r="N34" s="344"/>
      <c r="O34" s="150"/>
      <c r="P34" s="248"/>
      <c r="Q34" s="150" t="b">
        <f t="shared" si="13"/>
        <v>0</v>
      </c>
      <c r="R34" s="150"/>
      <c r="S34" s="150"/>
      <c r="T34" s="151" t="e">
        <f>VLOOKUP(R34&amp;S34,Hoja1!$Q$4:$R$9,2,0)</f>
        <v>#N/A</v>
      </c>
      <c r="U34" s="150"/>
      <c r="V34" s="150"/>
      <c r="W34" s="150"/>
      <c r="X34" s="151" t="b">
        <f t="shared" si="15"/>
        <v>0</v>
      </c>
      <c r="Y34" s="151" t="b">
        <f>IF(Z34&lt;=20%,'Tabla probabilidad'!$B$5,IF(Z34&lt;=40%,'Tabla probabilidad'!$B$6,IF(Z34&lt;=60%,'Tabla probabilidad'!$B$7,IF(Z34&lt;=80%,'Tabla probabilidad'!$B$8,IF(Z34&lt;=100%,'Tabla probabilidad'!$B$9)))))</f>
        <v>0</v>
      </c>
      <c r="Z34" s="151" t="b">
        <f t="shared" si="16"/>
        <v>0</v>
      </c>
      <c r="AA34" s="348"/>
      <c r="AB34" s="348"/>
      <c r="AC34" s="151" t="b">
        <f t="shared" si="14"/>
        <v>0</v>
      </c>
      <c r="AD34" s="151" t="b">
        <f t="shared" si="17"/>
        <v>0</v>
      </c>
      <c r="AE34" s="348"/>
      <c r="AF34" s="348"/>
      <c r="AG34" s="351"/>
      <c r="AH34" s="344"/>
      <c r="AI34" s="344"/>
      <c r="AJ34" s="344"/>
      <c r="AK34" s="344"/>
      <c r="AL34" s="344"/>
      <c r="AM34" s="344"/>
      <c r="AN34" s="344"/>
    </row>
    <row r="35" spans="1:40" ht="50.1" customHeight="1">
      <c r="A35" s="349">
        <v>6</v>
      </c>
      <c r="B35" s="352" t="s">
        <v>357</v>
      </c>
      <c r="C35" s="344" t="s">
        <v>358</v>
      </c>
      <c r="D35" s="398" t="s">
        <v>359</v>
      </c>
      <c r="E35" s="349" t="s">
        <v>360</v>
      </c>
      <c r="F35" s="349" t="s">
        <v>361</v>
      </c>
      <c r="G35" s="344" t="s">
        <v>351</v>
      </c>
      <c r="H35" s="344">
        <v>6000</v>
      </c>
      <c r="I35" s="358" t="str">
        <f>IF(H35&lt;=2,'Tabla probabilidad'!$B$5,IF(H35&lt;=24,'Tabla probabilidad'!$B$6,IF(H35&lt;=500,'Tabla probabilidad'!$B$7,IF(H35&lt;=5000,'Tabla probabilidad'!$B$8,IF(H35&gt;5000,'Tabla probabilidad'!$B$9)))))</f>
        <v>Muy Alta</v>
      </c>
      <c r="J35" s="359">
        <f>IF(H35&lt;=2,'Tabla probabilidad'!$D$5,IF(H35&lt;=24,'Tabla probabilidad'!$D$6,IF(H35&lt;=500,'Tabla probabilidad'!$D$7,IF(H35&lt;=5000,'Tabla probabilidad'!$D$8,IF(H35&gt;5000,'Tabla probabilidad'!$D$9)))))</f>
        <v>1</v>
      </c>
      <c r="K35" s="344" t="s">
        <v>362</v>
      </c>
      <c r="L35" s="344" t="str">
        <f>IF(K35="El riesgo afecta la imagen de alguna área de la organización","Leve",IF(K35="El riesgo afecta la imagen de la entidad internamente, de conocimiento general, nivel interno, alta dirección, contratista y/o de provedores","Menor",IF(K35="El riesgo afecta la imagen de la entidad con algunos usuarios de relevancia frente al logro de los objetivos","Moderado",IF(K35="El riesgo afecta la imagen de de la entidad con efecto publicitario sostenido a nivel del sector justicia","Mayor",IF(K35="El riesgo afecta la imagen de la entidad a nivel nacional, con efecto publicitarios sostenible a nivel país","Catastrófico",IF(K35="Impacto que afecte la ejecución presupuestal en un valor ≥0,5%.","Leve",IF(K35="Impacto que afecte la ejecución presupuestal en un valor ≥1%.","Menor",IF(K35="Impacto que afecte la ejecución presupuestal en un valor ≥5%.","Moderado",IF(K35="Impacto que afecte la ejecución presupuestal en un valor ≥20%.","Mayor",IF(K35="Impacto que afecte la ejecución presupuestal en un valor ≥50%.","Catastrófico",IF(K35="Incumplimiento máximo del 5% de la meta planeada","Leve",IF(K35="Incumplimiento máximo del 15% de la meta planeada","Menor",IF(K35="Incumplimiento máximo del 20% de la meta planeada","Moderado",IF(K35="Incumplimiento máximo del 50% de la meta planeada","Mayor",IF(K35="Incumplimiento máximo del 80% de la meta planeada","Catastrófico",IF(K35="Cualquier afectación a la violacion de los derechos de los ciudadanos se considera con consecuencias altas","Mayor",IF(K35="Cualquier afectación a la violacion de los derechos de los ciudadanos se considera con consecuencias desastrosas","Catastrófico",IF(K35="Afecta la Prestación del Servicio de Administración de Justicia en 5%","Leve",IF(K35="Afecta la Prestación del Servicio de Administración de Justicia en 10%","Menor",IF(K35="Afecta la Prestación del Servicio de Administración de Justicia en 15%","Moderado",IF(K35="Afecta la Prestación del Servicio de Administración de Justicia en 20%","Mayor",IF(K35="Afecta la Prestación del Servicio de Administración de Justicia en más del 50%","Catastrófico",IF(K35="Cualquier acto indebido de los servidores judiciales genera altas consecuencias para la entidad","Mayor",IF(K35="Cualquier acto indebido de los servidores judiciales genera consecuencias desastrosas para la entidad","Catastrófico",IF(K35="Si el hecho llegara a presentarse, tendría consecuencias o efectos mínimos sobre la entidad","Leve",IF(K35="Si el hecho llegara a presentarse, tendría bajo impacto o efecto sobre la entidad","Menor",IF(K35="Si el hecho llegara a presentarse, tendría medianas consecuencias o efectos sobre la entidad","Moderado",IF(K35="Si el hecho llegara a presentarse, tendría altas consecuencias o efectos sobre la entidad","Mayor",IF(K35="Si el hecho llegara a presentarse, tendría desastrosas consecuencias o efectos sobre la entidad","Catastrófico")))))))))))))))))))))))))))))</f>
        <v>Mayor</v>
      </c>
      <c r="M35" s="344" t="str">
        <f>IF(K35="El riesgo afecta la imagen de alguna área de la organización","20%",IF(K35="El riesgo afecta la imagen de la entidad internamente, de conocimiento general, nivel interno, alta dirección, contratista y/o de provedores","40%",IF(K35="El riesgo afecta la imagen de la entidad con algunos usuarios de relevancia frente al logro de los objetivos","60%",IF(K35="El riesgo afecta la imagen de de la entidad con efecto publicitario sostenido a nivel del sector justicia","80%",IF(K35="El riesgo afecta la imagen de la entidad a nivel nacional, con efecto publicitarios sostenible a nivel país","100%",IF(K35="Impacto que afecte la ejecución presupuestal en un valor ≥0,5%.","20%",IF(K35="Impacto que afecte la ejecución presupuestal en un valor ≥1%.","40%",IF(K35="Impacto que afecte la ejecución presupuestal en un valor ≥5%.","60%",IF(K35="Impacto que afecte la ejecución presupuestal en un valor ≥20%.","80%",IF(K35="Impacto que afecte la ejecución presupuestal en un valor ≥50%.","100%",IF(K35="Incumplimiento máximo del 5% de la meta planeada","20%",IF(K35="Incumplimiento máximo del 15% de la meta planeada","40%",IF(K35="Incumplimiento máximo del 20% de la meta planeada","60%",IF(K35="Incumplimiento máximo del 50% de la meta planeada","80%",IF(K35="Incumplimiento máximo del 80% de la meta planeada","100%",IF(K35="Cualquier afectación a la violacion de los derechos de los ciudadanos se considera con consecuencias altas","80%",IF(K35="Cualquier afectación a la violacion de los derechos de los ciudadanos se considera con consecuencias desastrosas","100%",IF(K35="Afecta la Prestación del Servicio de Administración de Justicia en 5%","20%",IF(K35="Afecta la Prestación del Servicio de Administración de Justicia en 10%","40%",IF(K35="Afecta la Prestación del Servicio de Administración de Justicia en 15%","60%",IF(K35="Afecta la Prestación del Servicio de Administración de Justicia en 20%","80%",IF(K35="Afecta la Prestación del Servicio de Administración de Justicia en más del 50%","100%",IF(K35="Cualquier acto indebido de los servidores judiciales genera altas consecuencias para la entidad","80%",IF(K35="Cualquier acto indebido de los servidores judiciales genera consecuencias desastrosas para la entidad","100%",IF(K35="Si el hecho llegara a presentarse, tendría consecuencias o efectos mínimos sobre la entidad","20%",IF(K35="Si el hecho llegara a presentarse, tendría bajo impacto o efecto sobre la entidad","40%",IF(K35="Si el hecho llegara a presentarse, tendría medianas consecuencias o efectos sobre la entidad","60%",IF(K35="Si el hecho llegara a presentarse, tendría altas consecuencias o efectos sobre la entidad","80%",IF(K35="Si el hecho llegara a presentarse, tendría desastrosas consecuencias o efectos sobre la entidad","100%")))))))))))))))))))))))))))))</f>
        <v>80%</v>
      </c>
      <c r="N35" s="344" t="str">
        <f>VLOOKUP((I35&amp;L35),Hoja1!$B$4:$C$28,2,0)</f>
        <v xml:space="preserve">Alto </v>
      </c>
      <c r="O35" s="150">
        <v>1</v>
      </c>
      <c r="P35" s="248" t="s">
        <v>363</v>
      </c>
      <c r="Q35" s="150" t="str">
        <f t="shared" ref="Q35:Q39" si="18">IF(R35="Preventivo","Probabilidad",IF(R35="Detectivo","Probabilidad", IF(R35="Correctivo","Impacto")))</f>
        <v>Probabilidad</v>
      </c>
      <c r="R35" s="150" t="s">
        <v>313</v>
      </c>
      <c r="S35" s="150" t="s">
        <v>314</v>
      </c>
      <c r="T35" s="151">
        <f>VLOOKUP(R35&amp;S35,Hoja1!$Q$4:$R$9,2,0)</f>
        <v>0.45</v>
      </c>
      <c r="U35" s="150" t="s">
        <v>315</v>
      </c>
      <c r="V35" s="150" t="s">
        <v>321</v>
      </c>
      <c r="W35" s="150" t="s">
        <v>317</v>
      </c>
      <c r="X35" s="151">
        <f>IF(Q35="Probabilidad",($J$30*T35),IF(Q35="Impacto"," "))</f>
        <v>0.45</v>
      </c>
      <c r="Y35" s="151" t="str">
        <f>IF(Z35&lt;=20%,'Tabla probabilidad'!$B$5,IF(Z35&lt;=40%,'Tabla probabilidad'!$B$6,IF(Z35&lt;=60%,'Tabla probabilidad'!$B$7,IF(Z35&lt;=80%,'Tabla probabilidad'!$B$8,IF(Z35&lt;=100%,'Tabla probabilidad'!$B$9)))))</f>
        <v>Media</v>
      </c>
      <c r="Z35" s="151">
        <f>IF(R35="Preventivo",($J$30-($J$30*T35)),IF(R35="Detectivo",($J$30-($J$30*T35)),IF(R35="Correctivo",($J$30))))</f>
        <v>0.55000000000000004</v>
      </c>
      <c r="AA35" s="346" t="str">
        <f>IF(AB35&lt;=20%,'Tabla probabilidad'!$B$5,IF(AB35&lt;=40%,'Tabla probabilidad'!$B$6,IF(AB35&lt;=60%,'Tabla probabilidad'!$B$7,IF(AB35&lt;=80%,'Tabla probabilidad'!$B$8,IF(AB35&lt;=100%,'Tabla probabilidad'!$B$9)))))</f>
        <v>Media</v>
      </c>
      <c r="AB35" s="346">
        <f>AVERAGE(Z35:Z39)</f>
        <v>0.55000000000000004</v>
      </c>
      <c r="AC35" s="151" t="str">
        <f t="shared" ref="AC35:AC39" si="19">IF(AD35&lt;=20%,"Leve",IF(AD35&lt;=40%,"Menor",IF(AD35&lt;=60%,"Moderado",IF(AD35&lt;=80%,"Mayor",IF(AD35&lt;=100%,"Catastrófico")))))</f>
        <v>Mayor</v>
      </c>
      <c r="AD35" s="151">
        <f>IF(Q35="Probabilidad",(($M$30-0)),IF(Q35="Impacto",($M$30-($M$30*T35))))</f>
        <v>0.8</v>
      </c>
      <c r="AE35" s="346" t="str">
        <f>IF(AF35&lt;=20%,"Leve",IF(AF35&lt;=40%,"Menor",IF(AF35&lt;=60%,"Moderado",IF(AF35&lt;=80%,"Mayor",IF(AF35&lt;=100%,"Catastrófico")))))</f>
        <v>Mayor</v>
      </c>
      <c r="AF35" s="346">
        <f>AVERAGE(AD35:AD39)</f>
        <v>0.80000000000000016</v>
      </c>
      <c r="AG35" s="349" t="str">
        <f>VLOOKUP(AA35&amp;AE35,Hoja1!$B$4:$C$28,2,0)</f>
        <v xml:space="preserve">Alto </v>
      </c>
      <c r="AH35" s="344" t="s">
        <v>318</v>
      </c>
      <c r="AI35" s="344"/>
      <c r="AJ35" s="344"/>
      <c r="AK35" s="344"/>
      <c r="AL35" s="344"/>
      <c r="AM35" s="344"/>
      <c r="AN35" s="344"/>
    </row>
    <row r="36" spans="1:40" ht="44.45" customHeight="1">
      <c r="A36" s="350"/>
      <c r="B36" s="353"/>
      <c r="C36" s="344"/>
      <c r="D36" s="398"/>
      <c r="E36" s="350"/>
      <c r="F36" s="350"/>
      <c r="G36" s="344"/>
      <c r="H36" s="344"/>
      <c r="I36" s="358"/>
      <c r="J36" s="359"/>
      <c r="K36" s="344"/>
      <c r="L36" s="345"/>
      <c r="M36" s="345"/>
      <c r="N36" s="344"/>
      <c r="O36" s="150">
        <v>2</v>
      </c>
      <c r="P36" s="248" t="s">
        <v>163</v>
      </c>
      <c r="Q36" s="150" t="str">
        <f t="shared" si="18"/>
        <v>Probabilidad</v>
      </c>
      <c r="R36" s="150" t="s">
        <v>313</v>
      </c>
      <c r="S36" s="150" t="s">
        <v>314</v>
      </c>
      <c r="T36" s="151">
        <f>VLOOKUP(R36&amp;S36,Hoja1!$Q$4:$R$9,2,0)</f>
        <v>0.45</v>
      </c>
      <c r="U36" s="150" t="s">
        <v>315</v>
      </c>
      <c r="V36" s="150" t="s">
        <v>321</v>
      </c>
      <c r="W36" s="150" t="s">
        <v>356</v>
      </c>
      <c r="X36" s="151">
        <f t="shared" ref="X36:X39" si="20">IF(Q36="Probabilidad",($J$30*T36),IF(Q36="Impacto"," "))</f>
        <v>0.45</v>
      </c>
      <c r="Y36" s="151" t="str">
        <f>IF(Z36&lt;=20%,'Tabla probabilidad'!$B$5,IF(Z36&lt;=40%,'Tabla probabilidad'!$B$6,IF(Z36&lt;=60%,'Tabla probabilidad'!$B$7,IF(Z36&lt;=80%,'Tabla probabilidad'!$B$8,IF(Z36&lt;=100%,'Tabla probabilidad'!$B$9)))))</f>
        <v>Media</v>
      </c>
      <c r="Z36" s="151">
        <f t="shared" ref="Z36:Z39" si="21">IF(R36="Preventivo",($J$30-($J$30*T36)),IF(R36="Detectivo",($J$30-($J$30*T36)),IF(R36="Correctivo",($J$30))))</f>
        <v>0.55000000000000004</v>
      </c>
      <c r="AA36" s="347"/>
      <c r="AB36" s="347"/>
      <c r="AC36" s="151" t="str">
        <f t="shared" si="19"/>
        <v>Mayor</v>
      </c>
      <c r="AD36" s="151">
        <f t="shared" ref="AD36:AD39" si="22">IF(Q36="Probabilidad",(($M$30-0)),IF(Q36="Impacto",($M$30-($M$30*T36))))</f>
        <v>0.8</v>
      </c>
      <c r="AE36" s="347"/>
      <c r="AF36" s="347"/>
      <c r="AG36" s="350"/>
      <c r="AH36" s="344"/>
      <c r="AI36" s="344"/>
      <c r="AJ36" s="344"/>
      <c r="AK36" s="344"/>
      <c r="AL36" s="344"/>
      <c r="AM36" s="344"/>
      <c r="AN36" s="344"/>
    </row>
    <row r="37" spans="1:40" ht="40.9" customHeight="1">
      <c r="A37" s="350"/>
      <c r="B37" s="353"/>
      <c r="C37" s="344"/>
      <c r="D37" s="398"/>
      <c r="E37" s="350"/>
      <c r="F37" s="350"/>
      <c r="G37" s="344"/>
      <c r="H37" s="344"/>
      <c r="I37" s="358"/>
      <c r="J37" s="359"/>
      <c r="K37" s="344"/>
      <c r="L37" s="345"/>
      <c r="M37" s="345"/>
      <c r="N37" s="344"/>
      <c r="O37" s="150">
        <v>3</v>
      </c>
      <c r="P37" s="250" t="s">
        <v>364</v>
      </c>
      <c r="Q37" s="150" t="str">
        <f t="shared" si="18"/>
        <v>Probabilidad</v>
      </c>
      <c r="R37" s="150" t="s">
        <v>313</v>
      </c>
      <c r="S37" s="150" t="s">
        <v>314</v>
      </c>
      <c r="T37" s="151">
        <f>VLOOKUP(R37&amp;S37,Hoja1!$Q$4:$R$9,2,0)</f>
        <v>0.45</v>
      </c>
      <c r="U37" s="150" t="s">
        <v>315</v>
      </c>
      <c r="V37" s="150" t="s">
        <v>321</v>
      </c>
      <c r="W37" s="150" t="s">
        <v>356</v>
      </c>
      <c r="X37" s="151">
        <f t="shared" si="20"/>
        <v>0.45</v>
      </c>
      <c r="Y37" s="151" t="str">
        <f>IF(Z37&lt;=20%,'Tabla probabilidad'!$B$5,IF(Z37&lt;=40%,'Tabla probabilidad'!$B$6,IF(Z37&lt;=60%,'Tabla probabilidad'!$B$7,IF(Z37&lt;=80%,'Tabla probabilidad'!$B$8,IF(Z37&lt;=100%,'Tabla probabilidad'!$B$9)))))</f>
        <v>Media</v>
      </c>
      <c r="Z37" s="151">
        <f t="shared" si="21"/>
        <v>0.55000000000000004</v>
      </c>
      <c r="AA37" s="347"/>
      <c r="AB37" s="347"/>
      <c r="AC37" s="151" t="str">
        <f t="shared" si="19"/>
        <v>Mayor</v>
      </c>
      <c r="AD37" s="151">
        <f t="shared" si="22"/>
        <v>0.8</v>
      </c>
      <c r="AE37" s="347"/>
      <c r="AF37" s="347"/>
      <c r="AG37" s="350"/>
      <c r="AH37" s="344"/>
      <c r="AI37" s="344"/>
      <c r="AJ37" s="344"/>
      <c r="AK37" s="344"/>
      <c r="AL37" s="344"/>
      <c r="AM37" s="344"/>
      <c r="AN37" s="344"/>
    </row>
    <row r="38" spans="1:40" ht="18" customHeight="1">
      <c r="A38" s="350"/>
      <c r="B38" s="353"/>
      <c r="C38" s="344"/>
      <c r="D38" s="398"/>
      <c r="E38" s="350"/>
      <c r="F38" s="350"/>
      <c r="G38" s="344"/>
      <c r="H38" s="344"/>
      <c r="I38" s="358"/>
      <c r="J38" s="359"/>
      <c r="K38" s="344"/>
      <c r="L38" s="345"/>
      <c r="M38" s="345"/>
      <c r="N38" s="344"/>
      <c r="O38" s="150"/>
      <c r="P38" s="248"/>
      <c r="Q38" s="150" t="b">
        <f t="shared" si="18"/>
        <v>0</v>
      </c>
      <c r="R38" s="150"/>
      <c r="S38" s="150"/>
      <c r="T38" s="151" t="e">
        <f>VLOOKUP(R38&amp;S38,Hoja1!$Q$4:$R$9,2,0)</f>
        <v>#N/A</v>
      </c>
      <c r="U38" s="150"/>
      <c r="V38" s="150"/>
      <c r="W38" s="150"/>
      <c r="X38" s="151" t="b">
        <f t="shared" si="20"/>
        <v>0</v>
      </c>
      <c r="Y38" s="151" t="b">
        <f>IF(Z38&lt;=20%,'Tabla probabilidad'!$B$5,IF(Z38&lt;=40%,'Tabla probabilidad'!$B$6,IF(Z38&lt;=60%,'Tabla probabilidad'!$B$7,IF(Z38&lt;=80%,'Tabla probabilidad'!$B$8,IF(Z38&lt;=100%,'Tabla probabilidad'!$B$9)))))</f>
        <v>0</v>
      </c>
      <c r="Z38" s="151" t="b">
        <f t="shared" si="21"/>
        <v>0</v>
      </c>
      <c r="AA38" s="347"/>
      <c r="AB38" s="347"/>
      <c r="AC38" s="151" t="b">
        <f t="shared" si="19"/>
        <v>0</v>
      </c>
      <c r="AD38" s="151" t="b">
        <f t="shared" si="22"/>
        <v>0</v>
      </c>
      <c r="AE38" s="347"/>
      <c r="AF38" s="347"/>
      <c r="AG38" s="350"/>
      <c r="AH38" s="344"/>
      <c r="AI38" s="344"/>
      <c r="AJ38" s="344"/>
      <c r="AK38" s="344"/>
      <c r="AL38" s="344"/>
      <c r="AM38" s="344"/>
      <c r="AN38" s="344"/>
    </row>
    <row r="39" spans="1:40" ht="15.6" customHeight="1" thickBot="1">
      <c r="A39" s="351"/>
      <c r="B39" s="354"/>
      <c r="C39" s="344"/>
      <c r="D39" s="398"/>
      <c r="E39" s="351"/>
      <c r="F39" s="351"/>
      <c r="G39" s="344"/>
      <c r="H39" s="344"/>
      <c r="I39" s="358"/>
      <c r="J39" s="359"/>
      <c r="K39" s="344"/>
      <c r="L39" s="345"/>
      <c r="M39" s="345"/>
      <c r="N39" s="344"/>
      <c r="O39" s="150"/>
      <c r="P39" s="248"/>
      <c r="Q39" s="150" t="b">
        <f t="shared" si="18"/>
        <v>0</v>
      </c>
      <c r="R39" s="150"/>
      <c r="S39" s="150"/>
      <c r="T39" s="151" t="e">
        <f>VLOOKUP(R39&amp;S39,Hoja1!$Q$4:$R$9,2,0)</f>
        <v>#N/A</v>
      </c>
      <c r="U39" s="150"/>
      <c r="V39" s="150"/>
      <c r="W39" s="150"/>
      <c r="X39" s="151" t="b">
        <f t="shared" si="20"/>
        <v>0</v>
      </c>
      <c r="Y39" s="151" t="b">
        <f>IF(Z39&lt;=20%,'Tabla probabilidad'!$B$5,IF(Z39&lt;=40%,'Tabla probabilidad'!$B$6,IF(Z39&lt;=60%,'Tabla probabilidad'!$B$7,IF(Z39&lt;=80%,'Tabla probabilidad'!$B$8,IF(Z39&lt;=100%,'Tabla probabilidad'!$B$9)))))</f>
        <v>0</v>
      </c>
      <c r="Z39" s="151" t="b">
        <f t="shared" si="21"/>
        <v>0</v>
      </c>
      <c r="AA39" s="348"/>
      <c r="AB39" s="348"/>
      <c r="AC39" s="151" t="b">
        <f t="shared" si="19"/>
        <v>0</v>
      </c>
      <c r="AD39" s="151" t="b">
        <f t="shared" si="22"/>
        <v>0</v>
      </c>
      <c r="AE39" s="348"/>
      <c r="AF39" s="348"/>
      <c r="AG39" s="351"/>
      <c r="AH39" s="344"/>
      <c r="AI39" s="344"/>
      <c r="AJ39" s="344"/>
      <c r="AK39" s="344"/>
      <c r="AL39" s="344"/>
      <c r="AM39" s="344"/>
      <c r="AN39" s="344"/>
    </row>
    <row r="40" spans="1:40" ht="49.9" customHeight="1" thickBot="1">
      <c r="A40" s="344">
        <v>7</v>
      </c>
      <c r="B40" s="352" t="s">
        <v>365</v>
      </c>
      <c r="C40" s="344" t="s">
        <v>306</v>
      </c>
      <c r="D40" s="355" t="s">
        <v>366</v>
      </c>
      <c r="E40" s="344" t="s">
        <v>367</v>
      </c>
      <c r="F40" s="344" t="s">
        <v>368</v>
      </c>
      <c r="G40" s="344" t="s">
        <v>369</v>
      </c>
      <c r="H40" s="344">
        <v>0</v>
      </c>
      <c r="I40" s="358" t="str">
        <f>IF(H40&lt;=2,'Tabla probabilidad'!$B$5,IF(H40&lt;=24,'Tabla probabilidad'!$B$6,IF(H40&lt;=500,'Tabla probabilidad'!$B$7,IF(H40&lt;=5000,'Tabla probabilidad'!$B$8,IF(H40&gt;5000,'Tabla probabilidad'!$B$9)))))</f>
        <v>Muy Baja</v>
      </c>
      <c r="J40" s="359">
        <f>IF(H40&lt;=2,'Tabla probabilidad'!$D$5,IF(H40&lt;=24,'Tabla probabilidad'!$D$6,IF(H40&lt;=500,'Tabla probabilidad'!$D$7,IF(H40&lt;=5000,'Tabla probabilidad'!$D$8,IF(H40&gt;5000,'Tabla probabilidad'!$D$9)))))</f>
        <v>0.2</v>
      </c>
      <c r="K40" s="344" t="s">
        <v>332</v>
      </c>
      <c r="L40" s="344" t="str">
        <f>IF(K40="El riesgo afecta la imagen de alguna área de la organización","Leve",IF(K40="El riesgo afecta la imagen de la entidad internamente, de conocimiento general, nivel interno, alta dirección, contratista y/o de provedores","Menor",IF(K40="El riesgo afecta la imagen de la entidad con algunos usuarios de relevancia frente al logro de los objetivos","Moderado",IF(K40="El riesgo afecta la imagen de de la entidad con efecto publicitario sostenido a nivel del sector justicia","Mayor",IF(K40="El riesgo afecta la imagen de la entidad a nivel nacional, con efecto publicitarios sostenible a nivel país","Catastrófico",IF(K40="Impacto que afecte la ejecución presupuestal en un valor ≥0,5%.","Leve",IF(K40="Impacto que afecte la ejecución presupuestal en un valor ≥1%.","Menor",IF(K40="Impacto que afecte la ejecución presupuestal en un valor ≥5%.","Moderado",IF(K40="Impacto que afecte la ejecución presupuestal en un valor ≥20%.","Mayor",IF(K40="Impacto que afecte la ejecución presupuestal en un valor ≥50%.","Catastrófico",IF(K40="Incumplimiento máximo del 5% de la meta planeada","Leve",IF(K40="Incumplimiento máximo del 15% de la meta planeada","Menor",IF(K40="Incumplimiento máximo del 20% de la meta planeada","Moderado",IF(K40="Incumplimiento máximo del 50% de la meta planeada","Mayor",IF(K40="Incumplimiento máximo del 80% de la meta planeada","Catastrófico",IF(K40="Cualquier afectación a la violacion de los derechos de los ciudadanos se considera con consecuencias altas","Mayor",IF(K40="Cualquier afectación a la violacion de los derechos de los ciudadanos se considera con consecuencias desastrosas","Catastrófico",IF(K40="Afecta la Prestación del Servicio de Administración de Justicia en 5%","Leve",IF(K40="Afecta la Prestación del Servicio de Administración de Justicia en 10%","Menor",IF(K40="Afecta la Prestación del Servicio de Administración de Justicia en 15%","Moderado",IF(K40="Afecta la Prestación del Servicio de Administración de Justicia en 20%","Mayor",IF(K40="Afecta la Prestación del Servicio de Administración de Justicia en más del 50%","Catastrófico",IF(K40="Cualquier acto indebido de los servidores judiciales genera altas consecuencias para la entidad","Mayor",IF(K40="Cualquier acto indebido de los servidores judiciales genera consecuencias desastrosas para la entidad","Catastrófico",IF(K40="Si el hecho llegara a presentarse, tendría consecuencias o efectos mínimos sobre la entidad","Leve",IF(K40="Si el hecho llegara a presentarse, tendría bajo impacto o efecto sobre la entidad","Menor",IF(K40="Si el hecho llegara a presentarse, tendría medianas consecuencias o efectos sobre la entidad","Moderado",IF(K40="Si el hecho llegara a presentarse, tendría altas consecuencias o efectos sobre la entidad","Mayor",IF(K40="Si el hecho llegara a presentarse, tendría desastrosas consecuencias o efectos sobre la entidad","Catastrófico")))))))))))))))))))))))))))))</f>
        <v>Mayor</v>
      </c>
      <c r="M40" s="344" t="str">
        <f>IF(K40="El riesgo afecta la imagen de alguna área de la organización","20%",IF(K40="El riesgo afecta la imagen de la entidad internamente, de conocimiento general, nivel interno, alta dirección, contratista y/o de provedores","40%",IF(K40="El riesgo afecta la imagen de la entidad con algunos usuarios de relevancia frente al logro de los objetivos","60%",IF(K40="El riesgo afecta la imagen de de la entidad con efecto publicitario sostenido a nivel del sector justicia","80%",IF(K40="El riesgo afecta la imagen de la entidad a nivel nacional, con efecto publicitarios sostenible a nivel país","100%",IF(K40="Impacto que afecte la ejecución presupuestal en un valor ≥0,5%.","20%",IF(K40="Impacto que afecte la ejecución presupuestal en un valor ≥1%.","40%",IF(K40="Impacto que afecte la ejecución presupuestal en un valor ≥5%.","60%",IF(K40="Impacto que afecte la ejecución presupuestal en un valor ≥20%.","80%",IF(K40="Impacto que afecte la ejecución presupuestal en un valor ≥50%.","100%",IF(K40="Incumplimiento máximo del 5% de la meta planeada","20%",IF(K40="Incumplimiento máximo del 15% de la meta planeada","40%",IF(K40="Incumplimiento máximo del 20% de la meta planeada","60%",IF(K40="Incumplimiento máximo del 50% de la meta planeada","80%",IF(K40="Incumplimiento máximo del 80% de la meta planeada","100%",IF(K40="Cualquier afectación a la violacion de los derechos de los ciudadanos se considera con consecuencias altas","80%",IF(K40="Cualquier afectación a la violacion de los derechos de los ciudadanos se considera con consecuencias desastrosas","100%",IF(K40="Afecta la Prestación del Servicio de Administración de Justicia en 5%","20%",IF(K40="Afecta la Prestación del Servicio de Administración de Justicia en 10%","40%",IF(K40="Afecta la Prestación del Servicio de Administración de Justicia en 15%","60%",IF(K40="Afecta la Prestación del Servicio de Administración de Justicia en 20%","80%",IF(K40="Afecta la Prestación del Servicio de Administración de Justicia en más del 50%","100%",IF(K40="Cualquier acto indebido de los servidores judiciales genera altas consecuencias para la entidad","80%",IF(K40="Cualquier acto indebido de los servidores judiciales genera consecuencias desastrosas para la entidad","100%",IF(K40="Si el hecho llegara a presentarse, tendría consecuencias o efectos mínimos sobre la entidad","20%",IF(K40="Si el hecho llegara a presentarse, tendría bajo impacto o efecto sobre la entidad","40%",IF(K40="Si el hecho llegara a presentarse, tendría medianas consecuencias o efectos sobre la entidad","60%",IF(K40="Si el hecho llegara a presentarse, tendría altas consecuencias o efectos sobre la entidad","80%",IF(K40="Si el hecho llegara a presentarse, tendría desastrosas consecuencias o efectos sobre la entidad","100%")))))))))))))))))))))))))))))</f>
        <v>80%</v>
      </c>
      <c r="N40" s="344" t="str">
        <f>VLOOKUP((I40&amp;L40),Hoja1!$B$4:$C$28,2,0)</f>
        <v xml:space="preserve">Alto </v>
      </c>
      <c r="O40" s="150">
        <v>1</v>
      </c>
      <c r="P40" s="251" t="s">
        <v>370</v>
      </c>
      <c r="Q40" s="150" t="str">
        <f t="shared" si="0"/>
        <v>Probabilidad</v>
      </c>
      <c r="R40" s="150" t="s">
        <v>313</v>
      </c>
      <c r="S40" s="150" t="s">
        <v>314</v>
      </c>
      <c r="T40" s="151">
        <f>VLOOKUP(R40&amp;S40,Hoja1!$Q$4:$R$9,2,0)</f>
        <v>0.45</v>
      </c>
      <c r="U40" s="150" t="s">
        <v>315</v>
      </c>
      <c r="V40" s="150" t="s">
        <v>316</v>
      </c>
      <c r="W40" s="150" t="s">
        <v>317</v>
      </c>
      <c r="X40" s="151">
        <f>IF(Q40="Probabilidad",($J$40*T40),IF(Q40="Impacto"," "))</f>
        <v>9.0000000000000011E-2</v>
      </c>
      <c r="Y40" s="151" t="str">
        <f>IF(Z40&lt;=20%,'Tabla probabilidad'!$B$5,IF(Z40&lt;=40%,'Tabla probabilidad'!$B$6,IF(Z40&lt;=60%,'Tabla probabilidad'!$B$7,IF(Z40&lt;=80%,'Tabla probabilidad'!$B$8,IF(Z40&lt;=100%,'Tabla probabilidad'!$B$9)))))</f>
        <v>Muy Baja</v>
      </c>
      <c r="Z40" s="151">
        <f>IF(R40="Preventivo",(J40-(J40*T40)),IF(R40="Detectivo",(J40-(J40*T40)),IF(R40="Correctivo",(J40))))</f>
        <v>0.11</v>
      </c>
      <c r="AA40" s="346" t="str">
        <f>IF(AB40&lt;=20%,'Tabla probabilidad'!$B$5,IF(AB40&lt;=40%,'Tabla probabilidad'!$B$6,IF(AB40&lt;=60%,'Tabla probabilidad'!$B$7,IF(AB40&lt;=80%,'Tabla probabilidad'!$B$8,IF(AB40&lt;=100%,'Tabla probabilidad'!$B$9)))))</f>
        <v>Muy Baja</v>
      </c>
      <c r="AB40" s="346">
        <f>AVERAGE(Z40:Z44)</f>
        <v>0.11</v>
      </c>
      <c r="AC40" s="151" t="str">
        <f t="shared" si="1"/>
        <v>Mayor</v>
      </c>
      <c r="AD40" s="151">
        <f>IF(Q40="Probabilidad",(($M$40-0)),IF(Q40="Impacto",($M$40-($M$40*T40))))</f>
        <v>0.8</v>
      </c>
      <c r="AE40" s="346" t="str">
        <f>IF(AF40&lt;=20%,"Leve",IF(AF40&lt;=40%,"Menor",IF(AF40&lt;=60%,"Moderado",IF(AF40&lt;=80%,"Mayor",IF(AF40&lt;=100%,"Catastrófico")))))</f>
        <v>Mayor</v>
      </c>
      <c r="AF40" s="346">
        <f>AVERAGE(AD40:AD44)</f>
        <v>0.8</v>
      </c>
      <c r="AG40" s="349" t="str">
        <f>VLOOKUP(AA40&amp;AE40,Hoja1!$B$4:$C$28,2,0)</f>
        <v xml:space="preserve">Alto </v>
      </c>
      <c r="AH40" s="344" t="s">
        <v>318</v>
      </c>
      <c r="AI40" s="344"/>
      <c r="AJ40" s="344"/>
      <c r="AK40" s="344"/>
      <c r="AL40" s="344"/>
      <c r="AM40" s="344"/>
      <c r="AN40" s="344"/>
    </row>
    <row r="41" spans="1:40" ht="48.75" customHeight="1">
      <c r="A41" s="344"/>
      <c r="B41" s="353"/>
      <c r="C41" s="344"/>
      <c r="D41" s="356"/>
      <c r="E41" s="344"/>
      <c r="F41" s="344"/>
      <c r="G41" s="344"/>
      <c r="H41" s="344"/>
      <c r="I41" s="358"/>
      <c r="J41" s="359"/>
      <c r="K41" s="344"/>
      <c r="L41" s="345"/>
      <c r="M41" s="345"/>
      <c r="N41" s="344"/>
      <c r="O41" s="150">
        <v>2</v>
      </c>
      <c r="P41" s="251" t="s">
        <v>371</v>
      </c>
      <c r="Q41" s="150" t="str">
        <f t="shared" si="0"/>
        <v>Probabilidad</v>
      </c>
      <c r="R41" s="150" t="s">
        <v>313</v>
      </c>
      <c r="S41" s="150" t="s">
        <v>314</v>
      </c>
      <c r="T41" s="151">
        <f>VLOOKUP(R41&amp;S41,Hoja1!$Q$4:$R$9,2,0)</f>
        <v>0.45</v>
      </c>
      <c r="U41" s="150" t="s">
        <v>315</v>
      </c>
      <c r="V41" s="150" t="s">
        <v>316</v>
      </c>
      <c r="W41" s="150" t="s">
        <v>317</v>
      </c>
      <c r="X41" s="151">
        <f t="shared" ref="X41:X44" si="23">IF(Q41="Probabilidad",($J$40*T41),IF(Q41="Impacto"," "))</f>
        <v>9.0000000000000011E-2</v>
      </c>
      <c r="Y41" s="151" t="str">
        <f>IF(Z41&lt;=20%,'Tabla probabilidad'!$B$5,IF(Z41&lt;=40%,'Tabla probabilidad'!$B$6,IF(Z41&lt;=60%,'Tabla probabilidad'!$B$7,IF(Z41&lt;=80%,'Tabla probabilidad'!$B$8,IF(Z41&lt;=100%,'Tabla probabilidad'!$B$9)))))</f>
        <v>Muy Baja</v>
      </c>
      <c r="Z41" s="151">
        <f>IF(R41="Preventivo",(J40-(J40*T41)),IF(R41="Detectivo",(J40-(J40*T41)),IF(R41="Correctivo",(J40))))</f>
        <v>0.11</v>
      </c>
      <c r="AA41" s="347"/>
      <c r="AB41" s="347"/>
      <c r="AC41" s="151" t="str">
        <f t="shared" si="1"/>
        <v>Mayor</v>
      </c>
      <c r="AD41" s="151">
        <f t="shared" ref="AD41:AD44" si="24">IF(Q41="Probabilidad",(($M$40-0)),IF(Q41="Impacto",($M$40-($M$40*T41))))</f>
        <v>0.8</v>
      </c>
      <c r="AE41" s="347"/>
      <c r="AF41" s="347"/>
      <c r="AG41" s="350"/>
      <c r="AH41" s="344"/>
      <c r="AI41" s="344"/>
      <c r="AJ41" s="344"/>
      <c r="AK41" s="344"/>
      <c r="AL41" s="344"/>
      <c r="AM41" s="344"/>
      <c r="AN41" s="344"/>
    </row>
    <row r="42" spans="1:40" ht="76.5" customHeight="1">
      <c r="A42" s="344"/>
      <c r="B42" s="353"/>
      <c r="C42" s="344"/>
      <c r="D42" s="356"/>
      <c r="E42" s="344"/>
      <c r="F42" s="344"/>
      <c r="G42" s="344"/>
      <c r="H42" s="344"/>
      <c r="I42" s="358"/>
      <c r="J42" s="359"/>
      <c r="K42" s="344"/>
      <c r="L42" s="345"/>
      <c r="M42" s="345"/>
      <c r="N42" s="344"/>
      <c r="O42" s="150">
        <v>3</v>
      </c>
      <c r="P42" s="176" t="s">
        <v>372</v>
      </c>
      <c r="Q42" s="150" t="str">
        <f t="shared" si="0"/>
        <v>Probabilidad</v>
      </c>
      <c r="R42" s="150" t="s">
        <v>313</v>
      </c>
      <c r="S42" s="150" t="s">
        <v>314</v>
      </c>
      <c r="T42" s="151">
        <f>VLOOKUP(R42&amp;S42,Hoja1!$Q$4:$R$9,2,0)</f>
        <v>0.45</v>
      </c>
      <c r="U42" s="150" t="s">
        <v>315</v>
      </c>
      <c r="V42" s="150" t="s">
        <v>316</v>
      </c>
      <c r="W42" s="150" t="s">
        <v>317</v>
      </c>
      <c r="X42" s="151">
        <f t="shared" si="23"/>
        <v>9.0000000000000011E-2</v>
      </c>
      <c r="Y42" s="151" t="str">
        <f>IF(Z42&lt;=20%,'Tabla probabilidad'!$B$5,IF(Z42&lt;=40%,'Tabla probabilidad'!$B$6,IF(Z42&lt;=60%,'Tabla probabilidad'!$B$7,IF(Z42&lt;=80%,'Tabla probabilidad'!$B$8,IF(Z42&lt;=100%,'Tabla probabilidad'!$B$9)))))</f>
        <v>Muy Baja</v>
      </c>
      <c r="Z42" s="151">
        <f>IF(R42="Preventivo",(J40-(J40*T42)),IF(R42="Detectivo",(J40-(J40*T42)),IF(R42="Correctivo",(J40))))</f>
        <v>0.11</v>
      </c>
      <c r="AA42" s="347"/>
      <c r="AB42" s="347"/>
      <c r="AC42" s="151" t="str">
        <f t="shared" si="1"/>
        <v>Mayor</v>
      </c>
      <c r="AD42" s="151">
        <f t="shared" si="24"/>
        <v>0.8</v>
      </c>
      <c r="AE42" s="347"/>
      <c r="AF42" s="347"/>
      <c r="AG42" s="350"/>
      <c r="AH42" s="344"/>
      <c r="AI42" s="344"/>
      <c r="AJ42" s="344"/>
      <c r="AK42" s="344"/>
      <c r="AL42" s="344"/>
      <c r="AM42" s="344"/>
      <c r="AN42" s="344"/>
    </row>
    <row r="43" spans="1:40" ht="49.15" customHeight="1">
      <c r="A43" s="344"/>
      <c r="B43" s="353"/>
      <c r="C43" s="344"/>
      <c r="D43" s="356"/>
      <c r="E43" s="344"/>
      <c r="F43" s="344"/>
      <c r="G43" s="344"/>
      <c r="H43" s="344"/>
      <c r="I43" s="358"/>
      <c r="J43" s="359"/>
      <c r="K43" s="344"/>
      <c r="L43" s="345"/>
      <c r="M43" s="345"/>
      <c r="N43" s="344"/>
      <c r="O43" s="150">
        <v>4</v>
      </c>
      <c r="P43" s="176" t="s">
        <v>373</v>
      </c>
      <c r="Q43" s="150" t="str">
        <f t="shared" si="0"/>
        <v>Probabilidad</v>
      </c>
      <c r="R43" s="150" t="s">
        <v>313</v>
      </c>
      <c r="S43" s="150" t="s">
        <v>314</v>
      </c>
      <c r="T43" s="151">
        <f>VLOOKUP(R43&amp;S43,Hoja1!$Q$4:$R$9,2,0)</f>
        <v>0.45</v>
      </c>
      <c r="U43" s="150" t="s">
        <v>315</v>
      </c>
      <c r="V43" s="150" t="s">
        <v>321</v>
      </c>
      <c r="W43" s="150" t="s">
        <v>317</v>
      </c>
      <c r="X43" s="151">
        <f t="shared" si="23"/>
        <v>9.0000000000000011E-2</v>
      </c>
      <c r="Y43" s="151" t="str">
        <f>IF(Z43&lt;=20%,'Tabla probabilidad'!$B$5,IF(Z43&lt;=40%,'Tabla probabilidad'!$B$6,IF(Z43&lt;=60%,'Tabla probabilidad'!$B$7,IF(Z43&lt;=80%,'Tabla probabilidad'!$B$8,IF(Z43&lt;=100%,'Tabla probabilidad'!$B$9)))))</f>
        <v>Muy Baja</v>
      </c>
      <c r="Z43" s="151">
        <f>IF(R43="Preventivo",(J40-(J40*T43)),IF(R43="Detectivo",(J40-(J40*T43)),IF(R43="Correctivo",(J40))))</f>
        <v>0.11</v>
      </c>
      <c r="AA43" s="347"/>
      <c r="AB43" s="347"/>
      <c r="AC43" s="151" t="str">
        <f t="shared" si="1"/>
        <v>Mayor</v>
      </c>
      <c r="AD43" s="151">
        <f t="shared" si="24"/>
        <v>0.8</v>
      </c>
      <c r="AE43" s="347"/>
      <c r="AF43" s="347"/>
      <c r="AG43" s="350"/>
      <c r="AH43" s="344"/>
      <c r="AI43" s="344"/>
      <c r="AJ43" s="344"/>
      <c r="AK43" s="344"/>
      <c r="AL43" s="344"/>
      <c r="AM43" s="344"/>
      <c r="AN43" s="344"/>
    </row>
    <row r="44" spans="1:40" ht="15" customHeight="1">
      <c r="A44" s="344"/>
      <c r="B44" s="354"/>
      <c r="C44" s="344"/>
      <c r="D44" s="357"/>
      <c r="E44" s="344"/>
      <c r="F44" s="344"/>
      <c r="G44" s="344"/>
      <c r="H44" s="344"/>
      <c r="I44" s="358"/>
      <c r="J44" s="359"/>
      <c r="K44" s="344"/>
      <c r="L44" s="345"/>
      <c r="M44" s="345"/>
      <c r="N44" s="344"/>
      <c r="O44" s="150"/>
      <c r="P44" s="252"/>
      <c r="Q44" s="150" t="b">
        <f t="shared" si="0"/>
        <v>0</v>
      </c>
      <c r="R44" s="150"/>
      <c r="S44" s="150"/>
      <c r="T44" s="151" t="e">
        <f>VLOOKUP(R44&amp;S44,Hoja1!$Q$4:$R$9,2,0)</f>
        <v>#N/A</v>
      </c>
      <c r="U44" s="150"/>
      <c r="V44" s="150"/>
      <c r="W44" s="150"/>
      <c r="X44" s="151" t="b">
        <f t="shared" si="23"/>
        <v>0</v>
      </c>
      <c r="Y44" s="151" t="b">
        <f>IF(Z44&lt;=20%,'Tabla probabilidad'!$B$5,IF(Z44&lt;=40%,'Tabla probabilidad'!$B$6,IF(Z44&lt;=60%,'Tabla probabilidad'!$B$7,IF(Z44&lt;=80%,'Tabla probabilidad'!$B$8,IF(Z44&lt;=100%,'Tabla probabilidad'!$B$9)))))</f>
        <v>0</v>
      </c>
      <c r="Z44" s="151" t="b">
        <f>IF(R44="Preventivo",(J40-(J40*T44)),IF(R44="Detectivo",(J40-(J40*T44)),IF(R44="Correctivo",(J40))))</f>
        <v>0</v>
      </c>
      <c r="AA44" s="348"/>
      <c r="AB44" s="348"/>
      <c r="AC44" s="151" t="b">
        <f t="shared" si="1"/>
        <v>0</v>
      </c>
      <c r="AD44" s="151" t="b">
        <f t="shared" si="24"/>
        <v>0</v>
      </c>
      <c r="AE44" s="348"/>
      <c r="AF44" s="348"/>
      <c r="AG44" s="351"/>
      <c r="AH44" s="344"/>
      <c r="AI44" s="344"/>
      <c r="AJ44" s="344"/>
      <c r="AK44" s="344"/>
      <c r="AL44" s="344"/>
      <c r="AM44" s="344"/>
      <c r="AN44" s="344"/>
    </row>
    <row r="45" spans="1:40" ht="61.5" customHeight="1">
      <c r="A45" s="344">
        <v>8</v>
      </c>
      <c r="B45" s="352" t="s">
        <v>374</v>
      </c>
      <c r="C45" s="344" t="s">
        <v>375</v>
      </c>
      <c r="D45" s="355" t="s">
        <v>376</v>
      </c>
      <c r="E45" s="344" t="s">
        <v>377</v>
      </c>
      <c r="F45" s="344" t="s">
        <v>378</v>
      </c>
      <c r="G45" s="344" t="s">
        <v>379</v>
      </c>
      <c r="H45" s="344">
        <v>5</v>
      </c>
      <c r="I45" s="358" t="str">
        <f>IF(H45&lt;=2,'Tabla probabilidad'!$B$5,IF(H45&lt;=24,'Tabla probabilidad'!$B$6,IF(H45&lt;=500,'Tabla probabilidad'!$B$7,IF(H45&lt;=5000,'Tabla probabilidad'!$B$8,IF(H45&gt;5000,'Tabla probabilidad'!$B$9)))))</f>
        <v>Baja</v>
      </c>
      <c r="J45" s="359">
        <f>IF(H45&lt;=2,'Tabla probabilidad'!$D$5,IF(H45&lt;=24,'Tabla probabilidad'!$D$6,IF(H45&lt;=500,'Tabla probabilidad'!$D$7,IF(H45&lt;=5000,'Tabla probabilidad'!$D$8,IF(H45&gt;5000,'Tabla probabilidad'!$D$9)))))</f>
        <v>0.4</v>
      </c>
      <c r="K45" s="344" t="s">
        <v>380</v>
      </c>
      <c r="L45" s="344" t="str">
        <f>IF(K45="El riesgo afecta la imagen de alguna área de la organización","Leve",IF(K45="El riesgo afecta la imagen de la entidad internamente, de conocimiento general, nivel interno, alta dirección, contratista y/o de provedores","Menor",IF(K45="El riesgo afecta la imagen de la entidad con algunos usuarios de relevancia frente al logro de los objetivos","Moderado",IF(K45="El riesgo afecta la imagen de de la entidad con efecto publicitario sostenido a nivel del sector justicia","Mayor",IF(K45="El riesgo afecta la imagen de la entidad a nivel nacional, con efecto publicitarios sostenible a nivel país","Catastrófico",IF(K45="Impacto que afecte la ejecución presupuestal en un valor ≥0,5%.","Leve",IF(K45="Impacto que afecte la ejecución presupuestal en un valor ≥1%.","Menor",IF(K45="Impacto que afecte la ejecución presupuestal en un valor ≥5%.","Moderado",IF(K45="Impacto que afecte la ejecución presupuestal en un valor ≥20%.","Mayor",IF(K45="Impacto que afecte la ejecución presupuestal en un valor ≥50%.","Catastrófico",IF(K45="Incumplimiento máximo del 5% de la meta planeada","Leve",IF(K45="Incumplimiento máximo del 15% de la meta planeada","Menor",IF(K45="Incumplimiento máximo del 20% de la meta planeada","Moderado",IF(K45="Incumplimiento máximo del 50% de la meta planeada","Mayor",IF(K45="Incumplimiento máximo del 80% de la meta planeada","Catastrófico",IF(K45="Cualquier afectación a la violacion de los derechos de los ciudadanos se considera con consecuencias altas","Mayor",IF(K45="Cualquier afectación a la violacion de los derechos de los ciudadanos se considera con consecuencias desastrosas","Catastrófico",IF(K45="Afecta la Prestación del Servicio de Administración de Justicia en 5%","Leve",IF(K45="Afecta la Prestación del Servicio de Administración de Justicia en 10%","Menor",IF(K45="Afecta la Prestación del Servicio de Administración de Justicia en 15%","Moderado",IF(K45="Afecta la Prestación del Servicio de Administración de Justicia en 20%","Mayor",IF(K45="Afecta la Prestación del Servicio de Administración de Justicia en más del 50%","Catastrófico",IF(K45="Cualquier acto indebido de los servidores judiciales genera altas consecuencias para la entidad","Mayor",IF(K45="Cualquier acto indebido de los servidores judiciales genera consecuencias desastrosas para la entidad","Catastrófico",IF(K45="Si el hecho llegara a presentarse, tendría consecuencias o efectos mínimos sobre la entidad","Leve",IF(K45="Si el hecho llegara a presentarse, tendría bajo impacto o efecto sobre la entidad","Menor",IF(K45="Si el hecho llegara a presentarse, tendría medianas consecuencias o efectos sobre la entidad","Moderado",IF(K45="Si el hecho llegara a presentarse, tendría altas consecuencias o efectos sobre la entidad","Mayor",IF(K45="Si el hecho llegara a presentarse, tendría desastrosas consecuencias o efectos sobre la entidad","Catastrófico")))))))))))))))))))))))))))))</f>
        <v>Mayor</v>
      </c>
      <c r="M45" s="344" t="str">
        <f>IF(K45="El riesgo afecta la imagen de alguna área de la organización","20%",IF(K45="El riesgo afecta la imagen de la entidad internamente, de conocimiento general, nivel interno, alta dirección, contratista y/o de provedores","40%",IF(K45="El riesgo afecta la imagen de la entidad con algunos usuarios de relevancia frente al logro de los objetivos","60%",IF(K45="El riesgo afecta la imagen de de la entidad con efecto publicitario sostenido a nivel del sector justicia","80%",IF(K45="El riesgo afecta la imagen de la entidad a nivel nacional, con efecto publicitarios sostenible a nivel país","100%",IF(K45="Impacto que afecte la ejecución presupuestal en un valor ≥0,5%.","20%",IF(K45="Impacto que afecte la ejecución presupuestal en un valor ≥1%.","40%",IF(K45="Impacto que afecte la ejecución presupuestal en un valor ≥5%.","60%",IF(K45="Impacto que afecte la ejecución presupuestal en un valor ≥20%.","80%",IF(K45="Impacto que afecte la ejecución presupuestal en un valor ≥50%.","100%",IF(K45="Incumplimiento máximo del 5% de la meta planeada","20%",IF(K45="Incumplimiento máximo del 15% de la meta planeada","40%",IF(K45="Incumplimiento máximo del 20% de la meta planeada","60%",IF(K45="Incumplimiento máximo del 50% de la meta planeada","80%",IF(K45="Incumplimiento máximo del 80% de la meta planeada","100%",IF(K45="Cualquier afectación a la violacion de los derechos de los ciudadanos se considera con consecuencias altas","80%",IF(K45="Cualquier afectación a la violacion de los derechos de los ciudadanos se considera con consecuencias desastrosas","100%",IF(K45="Afecta la Prestación del Servicio de Administración de Justicia en 5%","20%",IF(K45="Afecta la Prestación del Servicio de Administración de Justicia en 10%","40%",IF(K45="Afecta la Prestación del Servicio de Administración de Justicia en 15%","60%",IF(K45="Afecta la Prestación del Servicio de Administración de Justicia en 20%","80%",IF(K45="Afecta la Prestación del Servicio de Administración de Justicia en más del 50%","100%",IF(K45="Cualquier acto indebido de los servidores judiciales genera altas consecuencias para la entidad","80%",IF(K45="Cualquier acto indebido de los servidores judiciales genera consecuencias desastrosas para la entidad","100%",IF(K45="Si el hecho llegara a presentarse, tendría consecuencias o efectos mínimos sobre la entidad","20%",IF(K45="Si el hecho llegara a presentarse, tendría bajo impacto o efecto sobre la entidad","40%",IF(K45="Si el hecho llegara a presentarse, tendría medianas consecuencias o efectos sobre la entidad","60%",IF(K45="Si el hecho llegara a presentarse, tendría altas consecuencias o efectos sobre la entidad","80%",IF(K45="Si el hecho llegara a presentarse, tendría desastrosas consecuencias o efectos sobre la entidad","100%")))))))))))))))))))))))))))))</f>
        <v>80%</v>
      </c>
      <c r="N45" s="344" t="str">
        <f>VLOOKUP((I45&amp;L45),Hoja1!$B$4:$C$28,2,0)</f>
        <v xml:space="preserve">Alto </v>
      </c>
      <c r="O45" s="150">
        <v>1</v>
      </c>
      <c r="P45" s="253" t="s">
        <v>381</v>
      </c>
      <c r="Q45" s="150" t="str">
        <f t="shared" si="0"/>
        <v>Probabilidad</v>
      </c>
      <c r="R45" s="150" t="s">
        <v>313</v>
      </c>
      <c r="S45" s="150" t="s">
        <v>314</v>
      </c>
      <c r="T45" s="151">
        <f>VLOOKUP(R45&amp;S45,Hoja1!$Q$4:$R$9,2,0)</f>
        <v>0.45</v>
      </c>
      <c r="U45" s="150" t="s">
        <v>315</v>
      </c>
      <c r="V45" s="150" t="s">
        <v>316</v>
      </c>
      <c r="W45" s="150" t="s">
        <v>317</v>
      </c>
      <c r="X45" s="151">
        <f>IF(Q45="Probabilidad",($J$45*T45),IF(Q45="Impacto"," "))</f>
        <v>0.18000000000000002</v>
      </c>
      <c r="Y45" s="151" t="str">
        <f>IF(Z45&lt;=20%,'Tabla probabilidad'!$B$5,IF(Z45&lt;=40%,'Tabla probabilidad'!$B$6,IF(Z45&lt;=60%,'Tabla probabilidad'!$B$7,IF(Z45&lt;=80%,'Tabla probabilidad'!$B$8,IF(Z45&lt;=100%,'Tabla probabilidad'!$B$9)))))</f>
        <v>Baja</v>
      </c>
      <c r="Z45" s="151">
        <f>IF(R45="Preventivo",(J45-(J45*T45)),IF(R45="Detectivo",(J45-(J45*T45)),IF(R45="Correctivo",(J45))))</f>
        <v>0.22</v>
      </c>
      <c r="AA45" s="346" t="str">
        <f>IF(AB45&lt;=20%,'Tabla probabilidad'!$B$5,IF(AB45&lt;=40%,'Tabla probabilidad'!$B$6,IF(AB45&lt;=60%,'Tabla probabilidad'!$B$7,IF(AB45&lt;=80%,'Tabla probabilidad'!$B$8,IF(AB45&lt;=100%,'Tabla probabilidad'!$B$9)))))</f>
        <v>Baja</v>
      </c>
      <c r="AB45" s="346">
        <f>AVERAGE(Z45:Z49)</f>
        <v>0.24399999999999999</v>
      </c>
      <c r="AC45" s="151" t="str">
        <f t="shared" si="1"/>
        <v>Mayor</v>
      </c>
      <c r="AD45" s="151">
        <f>IF(Q45="Probabilidad",(($M$45-0)),IF(Q45="Impacto",($M$45-($M$45*T45))))</f>
        <v>0.8</v>
      </c>
      <c r="AE45" s="346" t="str">
        <f>IF(AF45&lt;=20%,"Leve",IF(AF45&lt;=40%,"Menor",IF(AF45&lt;=60%,"Moderado",IF(AF45&lt;=80%,"Mayor",IF(AF45&lt;=100%,"Catastrófico")))))</f>
        <v>Mayor</v>
      </c>
      <c r="AF45" s="346">
        <f>AVERAGE(AD45:AD49)</f>
        <v>0.8</v>
      </c>
      <c r="AG45" s="349" t="str">
        <f>VLOOKUP(AA45&amp;AE45,Hoja1!$B$4:$C$28,2,0)</f>
        <v xml:space="preserve">Alto </v>
      </c>
      <c r="AH45" s="344" t="s">
        <v>382</v>
      </c>
      <c r="AI45" s="344"/>
      <c r="AJ45" s="344"/>
      <c r="AK45" s="344"/>
      <c r="AL45" s="344"/>
      <c r="AM45" s="344"/>
      <c r="AN45" s="344"/>
    </row>
    <row r="46" spans="1:40" ht="65.25" customHeight="1">
      <c r="A46" s="344"/>
      <c r="B46" s="353"/>
      <c r="C46" s="344"/>
      <c r="D46" s="356"/>
      <c r="E46" s="344"/>
      <c r="F46" s="344"/>
      <c r="G46" s="344"/>
      <c r="H46" s="344"/>
      <c r="I46" s="358"/>
      <c r="J46" s="359"/>
      <c r="K46" s="344"/>
      <c r="L46" s="345"/>
      <c r="M46" s="345"/>
      <c r="N46" s="344"/>
      <c r="O46" s="150">
        <v>2</v>
      </c>
      <c r="P46" s="253" t="s">
        <v>383</v>
      </c>
      <c r="Q46" s="150" t="str">
        <f t="shared" si="0"/>
        <v>Probabilidad</v>
      </c>
      <c r="R46" s="150" t="s">
        <v>313</v>
      </c>
      <c r="S46" s="150" t="s">
        <v>314</v>
      </c>
      <c r="T46" s="151">
        <f>VLOOKUP(R46&amp;S46,Hoja1!$Q$4:$R$9,2,0)</f>
        <v>0.45</v>
      </c>
      <c r="U46" s="150" t="s">
        <v>315</v>
      </c>
      <c r="V46" s="150" t="s">
        <v>316</v>
      </c>
      <c r="W46" s="150" t="s">
        <v>317</v>
      </c>
      <c r="X46" s="151">
        <f t="shared" ref="X46:X49" si="25">IF(Q46="Probabilidad",($J$45*T46),IF(Q46="Impacto"," "))</f>
        <v>0.18000000000000002</v>
      </c>
      <c r="Y46" s="151" t="str">
        <f>IF(Z46&lt;=20%,'Tabla probabilidad'!$B$5,IF(Z46&lt;=40%,'Tabla probabilidad'!$B$6,IF(Z46&lt;=60%,'Tabla probabilidad'!$B$7,IF(Z46&lt;=80%,'Tabla probabilidad'!$B$8,IF(Z46&lt;=100%,'Tabla probabilidad'!$B$9)))))</f>
        <v>Baja</v>
      </c>
      <c r="Z46" s="151">
        <f>IF(R46="Preventivo",(J45-(J45*T46)),IF(R46="Detectivo",(J45-(J45*T46)),IF(R46="Correctivo",(J45))))</f>
        <v>0.22</v>
      </c>
      <c r="AA46" s="347"/>
      <c r="AB46" s="347"/>
      <c r="AC46" s="151" t="str">
        <f t="shared" si="1"/>
        <v>Mayor</v>
      </c>
      <c r="AD46" s="151">
        <f t="shared" ref="AD46:AD49" si="26">IF(Q46="Probabilidad",(($M$45-0)),IF(Q46="Impacto",($M$45-($M$45*T46))))</f>
        <v>0.8</v>
      </c>
      <c r="AE46" s="347"/>
      <c r="AF46" s="347"/>
      <c r="AG46" s="350"/>
      <c r="AH46" s="344"/>
      <c r="AI46" s="344"/>
      <c r="AJ46" s="344"/>
      <c r="AK46" s="344"/>
      <c r="AL46" s="344"/>
      <c r="AM46" s="344"/>
      <c r="AN46" s="344"/>
    </row>
    <row r="47" spans="1:40" ht="96.75" customHeight="1">
      <c r="A47" s="344"/>
      <c r="B47" s="353"/>
      <c r="C47" s="344"/>
      <c r="D47" s="356"/>
      <c r="E47" s="344"/>
      <c r="F47" s="344"/>
      <c r="G47" s="344"/>
      <c r="H47" s="344"/>
      <c r="I47" s="358"/>
      <c r="J47" s="359"/>
      <c r="K47" s="344"/>
      <c r="L47" s="345"/>
      <c r="M47" s="345"/>
      <c r="N47" s="344"/>
      <c r="O47" s="150">
        <v>3</v>
      </c>
      <c r="P47" s="253" t="s">
        <v>384</v>
      </c>
      <c r="Q47" s="150" t="str">
        <f t="shared" si="0"/>
        <v>Probabilidad</v>
      </c>
      <c r="R47" s="150" t="s">
        <v>327</v>
      </c>
      <c r="S47" s="150" t="s">
        <v>314</v>
      </c>
      <c r="T47" s="151">
        <f>VLOOKUP(R47&amp;S47,Hoja1!$Q$4:$R$9,2,0)</f>
        <v>0.35</v>
      </c>
      <c r="U47" s="150" t="s">
        <v>315</v>
      </c>
      <c r="V47" s="150" t="s">
        <v>316</v>
      </c>
      <c r="W47" s="150" t="s">
        <v>317</v>
      </c>
      <c r="X47" s="151">
        <f t="shared" si="25"/>
        <v>0.13999999999999999</v>
      </c>
      <c r="Y47" s="151" t="str">
        <f>IF(Z47&lt;=20%,'Tabla probabilidad'!$B$5,IF(Z47&lt;=40%,'Tabla probabilidad'!$B$6,IF(Z47&lt;=60%,'Tabla probabilidad'!$B$7,IF(Z47&lt;=80%,'Tabla probabilidad'!$B$8,IF(Z47&lt;=100%,'Tabla probabilidad'!$B$9)))))</f>
        <v>Baja</v>
      </c>
      <c r="Z47" s="151">
        <f>IF(R47="Preventivo",(J45-(J45*T47)),IF(R47="Detectivo",(J45-(J45*T47)),IF(R47="Correctivo",(J45))))</f>
        <v>0.26</v>
      </c>
      <c r="AA47" s="347"/>
      <c r="AB47" s="347"/>
      <c r="AC47" s="151" t="str">
        <f t="shared" si="1"/>
        <v>Mayor</v>
      </c>
      <c r="AD47" s="151">
        <f t="shared" si="26"/>
        <v>0.8</v>
      </c>
      <c r="AE47" s="347"/>
      <c r="AF47" s="347"/>
      <c r="AG47" s="350"/>
      <c r="AH47" s="344"/>
      <c r="AI47" s="344"/>
      <c r="AJ47" s="344"/>
      <c r="AK47" s="344"/>
      <c r="AL47" s="344"/>
      <c r="AM47" s="344"/>
      <c r="AN47" s="344"/>
    </row>
    <row r="48" spans="1:40" ht="106.15" customHeight="1" thickBot="1">
      <c r="A48" s="344"/>
      <c r="B48" s="353"/>
      <c r="C48" s="344"/>
      <c r="D48" s="356"/>
      <c r="E48" s="344"/>
      <c r="F48" s="344"/>
      <c r="G48" s="344"/>
      <c r="H48" s="344"/>
      <c r="I48" s="358"/>
      <c r="J48" s="359"/>
      <c r="K48" s="344"/>
      <c r="L48" s="345"/>
      <c r="M48" s="345"/>
      <c r="N48" s="344"/>
      <c r="O48" s="150">
        <v>4</v>
      </c>
      <c r="P48" s="254" t="s">
        <v>385</v>
      </c>
      <c r="Q48" s="150" t="str">
        <f t="shared" si="0"/>
        <v>Probabilidad</v>
      </c>
      <c r="R48" s="150" t="s">
        <v>327</v>
      </c>
      <c r="S48" s="150" t="s">
        <v>314</v>
      </c>
      <c r="T48" s="151">
        <f>VLOOKUP(R48&amp;S48,Hoja1!$Q$4:$R$9,2,0)</f>
        <v>0.35</v>
      </c>
      <c r="U48" s="150" t="s">
        <v>315</v>
      </c>
      <c r="V48" s="150" t="s">
        <v>316</v>
      </c>
      <c r="W48" s="150" t="s">
        <v>317</v>
      </c>
      <c r="X48" s="151">
        <f t="shared" si="25"/>
        <v>0.13999999999999999</v>
      </c>
      <c r="Y48" s="151" t="str">
        <f>IF(Z48&lt;=20%,'Tabla probabilidad'!$B$5,IF(Z48&lt;=40%,'Tabla probabilidad'!$B$6,IF(Z48&lt;=60%,'Tabla probabilidad'!$B$7,IF(Z48&lt;=80%,'Tabla probabilidad'!$B$8,IF(Z48&lt;=100%,'Tabla probabilidad'!$B$9)))))</f>
        <v>Baja</v>
      </c>
      <c r="Z48" s="151">
        <f>IF(R48="Preventivo",(J45-(J45*T48)),IF(R48="Detectivo",(J45-(J45*T48)),IF(R48="Correctivo",(J45))))</f>
        <v>0.26</v>
      </c>
      <c r="AA48" s="347"/>
      <c r="AB48" s="347"/>
      <c r="AC48" s="151" t="str">
        <f t="shared" si="1"/>
        <v>Mayor</v>
      </c>
      <c r="AD48" s="151">
        <f t="shared" si="26"/>
        <v>0.8</v>
      </c>
      <c r="AE48" s="347"/>
      <c r="AF48" s="347"/>
      <c r="AG48" s="350"/>
      <c r="AH48" s="344"/>
      <c r="AI48" s="344"/>
      <c r="AJ48" s="344"/>
      <c r="AK48" s="344"/>
      <c r="AL48" s="344"/>
      <c r="AM48" s="344"/>
      <c r="AN48" s="344"/>
    </row>
    <row r="49" spans="1:40" ht="74.25" customHeight="1" thickBot="1">
      <c r="A49" s="344"/>
      <c r="B49" s="354"/>
      <c r="C49" s="344"/>
      <c r="D49" s="357"/>
      <c r="E49" s="344"/>
      <c r="F49" s="344"/>
      <c r="G49" s="344"/>
      <c r="H49" s="344"/>
      <c r="I49" s="358"/>
      <c r="J49" s="359"/>
      <c r="K49" s="344"/>
      <c r="L49" s="345"/>
      <c r="M49" s="345"/>
      <c r="N49" s="344"/>
      <c r="O49" s="150">
        <v>5</v>
      </c>
      <c r="P49" s="255" t="s">
        <v>386</v>
      </c>
      <c r="Q49" s="150" t="str">
        <f t="shared" si="0"/>
        <v>Probabilidad</v>
      </c>
      <c r="R49" s="150" t="s">
        <v>327</v>
      </c>
      <c r="S49" s="150" t="s">
        <v>314</v>
      </c>
      <c r="T49" s="151">
        <f>VLOOKUP(R49&amp;S49,Hoja1!$Q$4:$R$9,2,0)</f>
        <v>0.35</v>
      </c>
      <c r="U49" s="150" t="s">
        <v>315</v>
      </c>
      <c r="V49" s="150" t="s">
        <v>316</v>
      </c>
      <c r="W49" s="150" t="s">
        <v>317</v>
      </c>
      <c r="X49" s="151">
        <f t="shared" si="25"/>
        <v>0.13999999999999999</v>
      </c>
      <c r="Y49" s="151" t="str">
        <f>IF(Z49&lt;=20%,'Tabla probabilidad'!$B$5,IF(Z49&lt;=40%,'Tabla probabilidad'!$B$6,IF(Z49&lt;=60%,'Tabla probabilidad'!$B$7,IF(Z49&lt;=80%,'Tabla probabilidad'!$B$8,IF(Z49&lt;=100%,'Tabla probabilidad'!$B$9)))))</f>
        <v>Baja</v>
      </c>
      <c r="Z49" s="151">
        <f>IF(R49="Preventivo",(J45-(J45*T49)),IF(R49="Detectivo",(J45-(J45*T49)),IF(R49="Correctivo",(J45))))</f>
        <v>0.26</v>
      </c>
      <c r="AA49" s="348"/>
      <c r="AB49" s="348"/>
      <c r="AC49" s="151" t="str">
        <f t="shared" si="1"/>
        <v>Mayor</v>
      </c>
      <c r="AD49" s="151">
        <f t="shared" si="26"/>
        <v>0.8</v>
      </c>
      <c r="AE49" s="348"/>
      <c r="AF49" s="348"/>
      <c r="AG49" s="351"/>
      <c r="AH49" s="344"/>
      <c r="AI49" s="344"/>
      <c r="AJ49" s="344"/>
      <c r="AK49" s="344"/>
      <c r="AL49" s="344"/>
      <c r="AM49" s="344"/>
      <c r="AN49" s="344"/>
    </row>
    <row r="50" spans="1:40" ht="48" customHeight="1">
      <c r="A50" s="344">
        <v>9</v>
      </c>
      <c r="B50" s="352" t="s">
        <v>387</v>
      </c>
      <c r="C50" s="344" t="s">
        <v>306</v>
      </c>
      <c r="D50" s="355" t="s">
        <v>388</v>
      </c>
      <c r="E50" s="344" t="s">
        <v>389</v>
      </c>
      <c r="F50" s="344" t="s">
        <v>390</v>
      </c>
      <c r="G50" s="344" t="s">
        <v>351</v>
      </c>
      <c r="H50" s="344">
        <v>5</v>
      </c>
      <c r="I50" s="358" t="str">
        <f>IF(H50&lt;=2,'Tabla probabilidad'!$B$5,IF(H50&lt;=24,'Tabla probabilidad'!$B$6,IF(H50&lt;=500,'Tabla probabilidad'!$B$7,IF(H50&lt;=5000,'Tabla probabilidad'!$B$8,IF(H50&gt;5000,'Tabla probabilidad'!$B$9)))))</f>
        <v>Baja</v>
      </c>
      <c r="J50" s="359">
        <f>IF(H50&lt;=2,'Tabla probabilidad'!$D$5,IF(H50&lt;=24,'Tabla probabilidad'!$D$6,IF(H50&lt;=500,'Tabla probabilidad'!$D$7,IF(H50&lt;=5000,'Tabla probabilidad'!$D$8,IF(H50&gt;5000,'Tabla probabilidad'!$D$9)))))</f>
        <v>0.4</v>
      </c>
      <c r="K50" s="344" t="s">
        <v>311</v>
      </c>
      <c r="L50" s="344" t="str">
        <f>IF(K50="El riesgo afecta la imagen de alguna área de la organización","Leve",IF(K50="El riesgo afecta la imagen de la entidad internamente, de conocimiento general, nivel interno, alta dirección, contratista y/o de provedores","Menor",IF(K50="El riesgo afecta la imagen de la entidad con algunos usuarios de relevancia frente al logro de los objetivos","Moderado",IF(K50="El riesgo afecta la imagen de de la entidad con efecto publicitario sostenido a nivel del sector justicia","Mayor",IF(K50="El riesgo afecta la imagen de la entidad a nivel nacional, con efecto publicitarios sostenible a nivel país","Catastrófico",IF(K50="Impacto que afecte la ejecución presupuestal en un valor ≥0,5%.","Leve",IF(K50="Impacto que afecte la ejecución presupuestal en un valor ≥1%.","Menor",IF(K50="Impacto que afecte la ejecución presupuestal en un valor ≥5%.","Moderado",IF(K50="Impacto que afecte la ejecución presupuestal en un valor ≥20%.","Mayor",IF(K50="Impacto que afecte la ejecución presupuestal en un valor ≥50%.","Catastrófico",IF(K50="Incumplimiento máximo del 5% de la meta planeada","Leve",IF(K50="Incumplimiento máximo del 15% de la meta planeada","Menor",IF(K50="Incumplimiento máximo del 20% de la meta planeada","Moderado",IF(K50="Incumplimiento máximo del 50% de la meta planeada","Mayor",IF(K50="Incumplimiento máximo del 80% de la meta planeada","Catastrófico",IF(K50="Cualquier afectación a la violacion de los derechos de los ciudadanos se considera con consecuencias altas","Mayor",IF(K50="Cualquier afectación a la violacion de los derechos de los ciudadanos se considera con consecuencias desastrosas","Catastrófico",IF(K50="Afecta la Prestación del Servicio de Administración de Justicia en 5%","Leve",IF(K50="Afecta la Prestación del Servicio de Administración de Justicia en 10%","Menor",IF(K50="Afecta la Prestación del Servicio de Administración de Justicia en 15%","Moderado",IF(K50="Afecta la Prestación del Servicio de Administración de Justicia en 20%","Mayor",IF(K50="Afecta la Prestación del Servicio de Administración de Justicia en más del 50%","Catastrófico",IF(K50="Cualquier acto indebido de los servidores judiciales genera altas consecuencias para la entidad","Mayor",IF(K50="Cualquier acto indebido de los servidores judiciales genera consecuencias desastrosas para la entidad","Catastrófico",IF(K50="Si el hecho llegara a presentarse, tendría consecuencias o efectos mínimos sobre la entidad","Leve",IF(K50="Si el hecho llegara a presentarse, tendría bajo impacto o efecto sobre la entidad","Menor",IF(K50="Si el hecho llegara a presentarse, tendría medianas consecuencias o efectos sobre la entidad","Moderado",IF(K50="Si el hecho llegara a presentarse, tendría altas consecuencias o efectos sobre la entidad","Mayor",IF(K50="Si el hecho llegara a presentarse, tendría desastrosas consecuencias o efectos sobre la entidad","Catastrófico")))))))))))))))))))))))))))))</f>
        <v>Moderado</v>
      </c>
      <c r="M50" s="344" t="str">
        <f>IF(K50="El riesgo afecta la imagen de alguna área de la organización","20%",IF(K50="El riesgo afecta la imagen de la entidad internamente, de conocimiento general, nivel interno, alta dirección, contratista y/o de provedores","40%",IF(K50="El riesgo afecta la imagen de la entidad con algunos usuarios de relevancia frente al logro de los objetivos","60%",IF(K50="El riesgo afecta la imagen de de la entidad con efecto publicitario sostenido a nivel del sector justicia","80%",IF(K50="El riesgo afecta la imagen de la entidad a nivel nacional, con efecto publicitarios sostenible a nivel país","100%",IF(K50="Impacto que afecte la ejecución presupuestal en un valor ≥0,5%.","20%",IF(K50="Impacto que afecte la ejecución presupuestal en un valor ≥1%.","40%",IF(K50="Impacto que afecte la ejecución presupuestal en un valor ≥5%.","60%",IF(K50="Impacto que afecte la ejecución presupuestal en un valor ≥20%.","80%",IF(K50="Impacto que afecte la ejecución presupuestal en un valor ≥50%.","100%",IF(K50="Incumplimiento máximo del 5% de la meta planeada","20%",IF(K50="Incumplimiento máximo del 15% de la meta planeada","40%",IF(K50="Incumplimiento máximo del 20% de la meta planeada","60%",IF(K50="Incumplimiento máximo del 50% de la meta planeada","80%",IF(K50="Incumplimiento máximo del 80% de la meta planeada","100%",IF(K50="Cualquier afectación a la violacion de los derechos de los ciudadanos se considera con consecuencias altas","80%",IF(K50="Cualquier afectación a la violacion de los derechos de los ciudadanos se considera con consecuencias desastrosas","100%",IF(K50="Afecta la Prestación del Servicio de Administración de Justicia en 5%","20%",IF(K50="Afecta la Prestación del Servicio de Administración de Justicia en 10%","40%",IF(K50="Afecta la Prestación del Servicio de Administración de Justicia en 15%","60%",IF(K50="Afecta la Prestación del Servicio de Administración de Justicia en 20%","80%",IF(K50="Afecta la Prestación del Servicio de Administración de Justicia en más del 50%","100%",IF(K50="Cualquier acto indebido de los servidores judiciales genera altas consecuencias para la entidad","80%",IF(K50="Cualquier acto indebido de los servidores judiciales genera consecuencias desastrosas para la entidad","100%",IF(K50="Si el hecho llegara a presentarse, tendría consecuencias o efectos mínimos sobre la entidad","20%",IF(K50="Si el hecho llegara a presentarse, tendría bajo impacto o efecto sobre la entidad","40%",IF(K50="Si el hecho llegara a presentarse, tendría medianas consecuencias o efectos sobre la entidad","60%",IF(K50="Si el hecho llegara a presentarse, tendría altas consecuencias o efectos sobre la entidad","80%",IF(K50="Si el hecho llegara a presentarse, tendría desastrosas consecuencias o efectos sobre la entidad","100%")))))))))))))))))))))))))))))</f>
        <v>60%</v>
      </c>
      <c r="N50" s="344" t="str">
        <f>VLOOKUP((I50&amp;L50),Hoja1!$B$4:$C$28,2,0)</f>
        <v>Moderado</v>
      </c>
      <c r="O50" s="150">
        <v>1</v>
      </c>
      <c r="P50" s="253" t="s">
        <v>391</v>
      </c>
      <c r="Q50" s="150" t="str">
        <f t="shared" si="0"/>
        <v>Probabilidad</v>
      </c>
      <c r="R50" s="150" t="s">
        <v>313</v>
      </c>
      <c r="S50" s="150" t="s">
        <v>314</v>
      </c>
      <c r="T50" s="151">
        <f>VLOOKUP(R50&amp;S50,Hoja1!$Q$4:$R$9,2,0)</f>
        <v>0.45</v>
      </c>
      <c r="U50" s="150" t="s">
        <v>315</v>
      </c>
      <c r="V50" s="150" t="s">
        <v>316</v>
      </c>
      <c r="W50" s="150" t="s">
        <v>317</v>
      </c>
      <c r="X50" s="151">
        <f>IF(Q50="Probabilidad",($J$50*T50),IF(Q50="Impacto"," "))</f>
        <v>0.18000000000000002</v>
      </c>
      <c r="Y50" s="151" t="str">
        <f>IF(Z50&lt;=20%,'Tabla probabilidad'!$B$5,IF(Z50&lt;=40%,'Tabla probabilidad'!$B$6,IF(Z50&lt;=60%,'Tabla probabilidad'!$B$7,IF(Z50&lt;=80%,'Tabla probabilidad'!$B$8,IF(Z50&lt;=100%,'Tabla probabilidad'!$B$9)))))</f>
        <v>Baja</v>
      </c>
      <c r="Z50" s="151">
        <f>IF(R50="Preventivo",(J50-(J50*T50)),IF(R50="Detectivo",(J50-(J50*T50)),IF(R50="Correctivo",(J50))))</f>
        <v>0.22</v>
      </c>
      <c r="AA50" s="346" t="str">
        <f>IF(AB50&lt;=20%,'Tabla probabilidad'!$B$5,IF(AB50&lt;=40%,'Tabla probabilidad'!$B$6,IF(AB50&lt;=60%,'Tabla probabilidad'!$B$7,IF(AB50&lt;=80%,'Tabla probabilidad'!$B$8,IF(AB50&lt;=100%,'Tabla probabilidad'!$B$9)))))</f>
        <v>Baja</v>
      </c>
      <c r="AB50" s="346">
        <f>AVERAGE(Z50:Z54)</f>
        <v>0.22000000000000003</v>
      </c>
      <c r="AC50" s="151" t="str">
        <f t="shared" si="1"/>
        <v>Moderado</v>
      </c>
      <c r="AD50" s="151">
        <f>IF(Q50="Probabilidad",(($M$50-0)),IF(Q50="Impacto",($M$50-($M$50*T50))))</f>
        <v>0.6</v>
      </c>
      <c r="AE50" s="346" t="str">
        <f>IF(AF50&lt;=20%,"Leve",IF(AF50&lt;=40%,"Menor",IF(AF50&lt;=60%,"Moderado",IF(AF50&lt;=80%,"Mayor",IF(AF50&lt;=100%,"Catastrófico")))))</f>
        <v>Moderado</v>
      </c>
      <c r="AF50" s="346">
        <f>AVERAGE(AD50:AD54)</f>
        <v>0.6</v>
      </c>
      <c r="AG50" s="349" t="str">
        <f>VLOOKUP(AA50&amp;AE50,Hoja1!$B$4:$C$28,2,0)</f>
        <v>Moderado</v>
      </c>
      <c r="AH50" s="344" t="s">
        <v>382</v>
      </c>
      <c r="AI50" s="344"/>
      <c r="AJ50" s="344"/>
      <c r="AK50" s="344"/>
      <c r="AL50" s="344"/>
      <c r="AM50" s="344"/>
      <c r="AN50" s="344"/>
    </row>
    <row r="51" spans="1:40" ht="55.5" customHeight="1">
      <c r="A51" s="344"/>
      <c r="B51" s="353"/>
      <c r="C51" s="344"/>
      <c r="D51" s="356"/>
      <c r="E51" s="344"/>
      <c r="F51" s="344"/>
      <c r="G51" s="344"/>
      <c r="H51" s="344"/>
      <c r="I51" s="358"/>
      <c r="J51" s="359"/>
      <c r="K51" s="344"/>
      <c r="L51" s="345"/>
      <c r="M51" s="345"/>
      <c r="N51" s="344"/>
      <c r="O51" s="150">
        <v>2</v>
      </c>
      <c r="P51" s="253" t="s">
        <v>392</v>
      </c>
      <c r="Q51" s="150" t="str">
        <f t="shared" si="0"/>
        <v>Probabilidad</v>
      </c>
      <c r="R51" s="150" t="s">
        <v>313</v>
      </c>
      <c r="S51" s="150" t="s">
        <v>314</v>
      </c>
      <c r="T51" s="151">
        <f>VLOOKUP(R51&amp;S51,Hoja1!$Q$4:$R$9,2,0)</f>
        <v>0.45</v>
      </c>
      <c r="U51" s="150" t="s">
        <v>315</v>
      </c>
      <c r="V51" s="150" t="s">
        <v>316</v>
      </c>
      <c r="W51" s="150" t="s">
        <v>317</v>
      </c>
      <c r="X51" s="151">
        <f t="shared" ref="X51:X54" si="27">IF(Q51="Probabilidad",($J$50*T51),IF(Q51="Impacto"," "))</f>
        <v>0.18000000000000002</v>
      </c>
      <c r="Y51" s="151" t="str">
        <f>IF(Z51&lt;=20%,'Tabla probabilidad'!$B$5,IF(Z51&lt;=40%,'Tabla probabilidad'!$B$6,IF(Z51&lt;=60%,'Tabla probabilidad'!$B$7,IF(Z51&lt;=80%,'Tabla probabilidad'!$B$8,IF(Z51&lt;=100%,'Tabla probabilidad'!$B$9)))))</f>
        <v>Baja</v>
      </c>
      <c r="Z51" s="151">
        <f>IF(R51="Preventivo",(J50-(J50*T51)),IF(R51="Detectivo",(J50-(J50*T51)),IF(R51="Correctivo",(J50))))</f>
        <v>0.22</v>
      </c>
      <c r="AA51" s="347"/>
      <c r="AB51" s="347"/>
      <c r="AC51" s="151" t="str">
        <f t="shared" si="1"/>
        <v>Moderado</v>
      </c>
      <c r="AD51" s="151">
        <f t="shared" ref="AD51:AD54" si="28">IF(Q51="Probabilidad",(($M$50-0)),IF(Q51="Impacto",($M$50-($M$50*T51))))</f>
        <v>0.6</v>
      </c>
      <c r="AE51" s="347"/>
      <c r="AF51" s="347"/>
      <c r="AG51" s="350"/>
      <c r="AH51" s="344"/>
      <c r="AI51" s="344"/>
      <c r="AJ51" s="344"/>
      <c r="AK51" s="344"/>
      <c r="AL51" s="344"/>
      <c r="AM51" s="344"/>
      <c r="AN51" s="344"/>
    </row>
    <row r="52" spans="1:40" ht="42" customHeight="1">
      <c r="A52" s="344"/>
      <c r="B52" s="353"/>
      <c r="C52" s="344"/>
      <c r="D52" s="356"/>
      <c r="E52" s="344"/>
      <c r="F52" s="344"/>
      <c r="G52" s="344"/>
      <c r="H52" s="344"/>
      <c r="I52" s="358"/>
      <c r="J52" s="359"/>
      <c r="K52" s="344"/>
      <c r="L52" s="345"/>
      <c r="M52" s="345"/>
      <c r="N52" s="344"/>
      <c r="O52" s="150">
        <v>3</v>
      </c>
      <c r="P52" s="253" t="s">
        <v>393</v>
      </c>
      <c r="Q52" s="150" t="str">
        <f t="shared" si="0"/>
        <v>Probabilidad</v>
      </c>
      <c r="R52" s="150" t="s">
        <v>313</v>
      </c>
      <c r="S52" s="150" t="s">
        <v>314</v>
      </c>
      <c r="T52" s="151">
        <f>VLOOKUP(R52&amp;S52,Hoja1!$Q$4:$R$9,2,0)</f>
        <v>0.45</v>
      </c>
      <c r="U52" s="150" t="s">
        <v>315</v>
      </c>
      <c r="V52" s="150" t="s">
        <v>316</v>
      </c>
      <c r="W52" s="150" t="s">
        <v>317</v>
      </c>
      <c r="X52" s="151">
        <f t="shared" si="27"/>
        <v>0.18000000000000002</v>
      </c>
      <c r="Y52" s="151" t="str">
        <f>IF(Z52&lt;=20%,'Tabla probabilidad'!$B$5,IF(Z52&lt;=40%,'Tabla probabilidad'!$B$6,IF(Z52&lt;=60%,'Tabla probabilidad'!$B$7,IF(Z52&lt;=80%,'Tabla probabilidad'!$B$8,IF(Z52&lt;=100%,'Tabla probabilidad'!$B$9)))))</f>
        <v>Baja</v>
      </c>
      <c r="Z52" s="151">
        <f>IF(R52="Preventivo",(J50-(J50*T52)),IF(R52="Detectivo",(J50-(J50*T52)),IF(R52="Correctivo",(J50))))</f>
        <v>0.22</v>
      </c>
      <c r="AA52" s="347"/>
      <c r="AB52" s="347"/>
      <c r="AC52" s="151" t="str">
        <f t="shared" si="1"/>
        <v>Moderado</v>
      </c>
      <c r="AD52" s="151">
        <f t="shared" si="28"/>
        <v>0.6</v>
      </c>
      <c r="AE52" s="347"/>
      <c r="AF52" s="347"/>
      <c r="AG52" s="350"/>
      <c r="AH52" s="344"/>
      <c r="AI52" s="344"/>
      <c r="AJ52" s="344"/>
      <c r="AK52" s="344"/>
      <c r="AL52" s="344"/>
      <c r="AM52" s="344"/>
      <c r="AN52" s="344"/>
    </row>
    <row r="53" spans="1:40" ht="96.75" customHeight="1" thickBot="1">
      <c r="A53" s="344"/>
      <c r="B53" s="353"/>
      <c r="C53" s="344"/>
      <c r="D53" s="356"/>
      <c r="E53" s="344"/>
      <c r="F53" s="344"/>
      <c r="G53" s="344"/>
      <c r="H53" s="344"/>
      <c r="I53" s="358"/>
      <c r="J53" s="359"/>
      <c r="K53" s="344"/>
      <c r="L53" s="345"/>
      <c r="M53" s="345"/>
      <c r="N53" s="344"/>
      <c r="O53" s="150">
        <v>4</v>
      </c>
      <c r="P53" s="257" t="s">
        <v>208</v>
      </c>
      <c r="Q53" s="150" t="str">
        <f t="shared" si="0"/>
        <v>Probabilidad</v>
      </c>
      <c r="R53" s="150" t="s">
        <v>313</v>
      </c>
      <c r="S53" s="150" t="s">
        <v>314</v>
      </c>
      <c r="T53" s="151">
        <f>VLOOKUP(R53&amp;S53,Hoja1!$Q$4:$R$9,2,0)</f>
        <v>0.45</v>
      </c>
      <c r="U53" s="150" t="s">
        <v>315</v>
      </c>
      <c r="V53" s="150" t="s">
        <v>316</v>
      </c>
      <c r="W53" s="150" t="s">
        <v>317</v>
      </c>
      <c r="X53" s="151">
        <f t="shared" si="27"/>
        <v>0.18000000000000002</v>
      </c>
      <c r="Y53" s="151" t="str">
        <f>IF(Z53&lt;=20%,'Tabla probabilidad'!$B$5,IF(Z53&lt;=40%,'Tabla probabilidad'!$B$6,IF(Z53&lt;=60%,'Tabla probabilidad'!$B$7,IF(Z53&lt;=80%,'Tabla probabilidad'!$B$8,IF(Z53&lt;=100%,'Tabla probabilidad'!$B$9)))))</f>
        <v>Baja</v>
      </c>
      <c r="Z53" s="151">
        <f>IF(R53="Preventivo",(J50-(J50*T53)),IF(R53="Detectivo",(J50-(J50*T53)),IF(R53="Correctivo",(J50))))</f>
        <v>0.22</v>
      </c>
      <c r="AA53" s="347"/>
      <c r="AB53" s="347"/>
      <c r="AC53" s="151" t="str">
        <f t="shared" si="1"/>
        <v>Moderado</v>
      </c>
      <c r="AD53" s="151">
        <f t="shared" si="28"/>
        <v>0.6</v>
      </c>
      <c r="AE53" s="347"/>
      <c r="AF53" s="347"/>
      <c r="AG53" s="350"/>
      <c r="AH53" s="344"/>
      <c r="AI53" s="344"/>
      <c r="AJ53" s="344"/>
      <c r="AK53" s="344"/>
      <c r="AL53" s="344"/>
      <c r="AM53" s="344"/>
      <c r="AN53" s="344"/>
    </row>
    <row r="54" spans="1:40" ht="104.25" customHeight="1">
      <c r="A54" s="349"/>
      <c r="B54" s="354"/>
      <c r="C54" s="344"/>
      <c r="D54" s="356"/>
      <c r="E54" s="349"/>
      <c r="F54" s="349"/>
      <c r="G54" s="349"/>
      <c r="H54" s="349"/>
      <c r="I54" s="401"/>
      <c r="J54" s="346"/>
      <c r="K54" s="344"/>
      <c r="L54" s="345"/>
      <c r="M54" s="345"/>
      <c r="N54" s="349"/>
      <c r="O54" s="174">
        <v>5</v>
      </c>
      <c r="P54" s="253" t="s">
        <v>394</v>
      </c>
      <c r="Q54" s="174" t="str">
        <f t="shared" si="0"/>
        <v>Probabilidad</v>
      </c>
      <c r="R54" s="174" t="s">
        <v>313</v>
      </c>
      <c r="S54" s="174" t="s">
        <v>314</v>
      </c>
      <c r="T54" s="175">
        <f>VLOOKUP(R54&amp;S54,Hoja1!$Q$4:$R$9,2,0)</f>
        <v>0.45</v>
      </c>
      <c r="U54" s="150" t="s">
        <v>315</v>
      </c>
      <c r="V54" s="150" t="s">
        <v>316</v>
      </c>
      <c r="W54" s="150" t="s">
        <v>317</v>
      </c>
      <c r="X54" s="175">
        <f t="shared" si="27"/>
        <v>0.18000000000000002</v>
      </c>
      <c r="Y54" s="175" t="str">
        <f>IF(Z54&lt;=20%,'Tabla probabilidad'!$B$5,IF(Z54&lt;=40%,'Tabla probabilidad'!$B$6,IF(Z54&lt;=60%,'Tabla probabilidad'!$B$7,IF(Z54&lt;=80%,'Tabla probabilidad'!$B$8,IF(Z54&lt;=100%,'Tabla probabilidad'!$B$9)))))</f>
        <v>Baja</v>
      </c>
      <c r="Z54" s="175">
        <f>IF(R54="Preventivo",(J50-(J50*T54)),IF(R54="Detectivo",(J50-(J50*T54)),IF(R54="Correctivo",(J50))))</f>
        <v>0.22</v>
      </c>
      <c r="AA54" s="347"/>
      <c r="AB54" s="347"/>
      <c r="AC54" s="175" t="str">
        <f t="shared" si="1"/>
        <v>Moderado</v>
      </c>
      <c r="AD54" s="175">
        <f t="shared" si="28"/>
        <v>0.6</v>
      </c>
      <c r="AE54" s="347"/>
      <c r="AF54" s="347"/>
      <c r="AG54" s="350"/>
      <c r="AH54" s="344"/>
      <c r="AI54" s="344"/>
      <c r="AJ54" s="344"/>
      <c r="AK54" s="344"/>
      <c r="AL54" s="344"/>
      <c r="AM54" s="344"/>
      <c r="AN54" s="344"/>
    </row>
    <row r="55" spans="1:40" ht="123.75" customHeight="1">
      <c r="A55" s="344">
        <v>10</v>
      </c>
      <c r="B55" s="352" t="s">
        <v>395</v>
      </c>
      <c r="C55" s="344" t="s">
        <v>396</v>
      </c>
      <c r="D55" s="398" t="s">
        <v>397</v>
      </c>
      <c r="E55" s="344" t="s">
        <v>398</v>
      </c>
      <c r="F55" s="344" t="s">
        <v>399</v>
      </c>
      <c r="G55" s="344" t="s">
        <v>400</v>
      </c>
      <c r="H55" s="344">
        <v>5</v>
      </c>
      <c r="I55" s="358" t="str">
        <f>IF(H55&lt;=2,'Tabla probabilidad'!$B$5,IF(H55&lt;=24,'Tabla probabilidad'!$B$6,IF(H55&lt;=500,'Tabla probabilidad'!$B$7,IF(H55&lt;=5000,'Tabla probabilidad'!$B$8,IF(H55&gt;5000,'Tabla probabilidad'!$B$9)))))</f>
        <v>Baja</v>
      </c>
      <c r="J55" s="359">
        <f>IF(H55&lt;=2,'Tabla probabilidad'!$D$5,IF(H55&lt;=24,'Tabla probabilidad'!$D$6,IF(H55&lt;=500,'Tabla probabilidad'!$D$7,IF(H55&lt;=5000,'Tabla probabilidad'!$D$8,IF(H55&gt;5000,'Tabla probabilidad'!$D$9)))))</f>
        <v>0.4</v>
      </c>
      <c r="K55" s="344" t="s">
        <v>401</v>
      </c>
      <c r="L55" s="344" t="str">
        <f>IF(K55="El riesgo afecta la imagen de alguna área de la organización","Leve",IF(K55="El riesgo afecta la imagen de la entidad internamente, de conocimiento general, nivel interno, alta dirección, contratista y/o de provedores","Menor",IF(K55="El riesgo afecta la imagen de la entidad con algunos usuarios de relevancia frente al logro de los objetivos","Moderado",IF(K55="El riesgo afecta la imagen de de la entidad con efecto publicitario sostenido a nivel del sector justicia","Mayor",IF(K55="El riesgo afecta la imagen de la entidad a nivel nacional, con efecto publicitarios sostenible a nivel país","Catastrófico",IF(K55="Impacto que afecte la ejecución presupuestal en un valor ≥0,5%.","Leve",IF(K55="Impacto que afecte la ejecución presupuestal en un valor ≥1%.","Menor",IF(K55="Impacto que afecte la ejecución presupuestal en un valor ≥5%.","Moderado",IF(K55="Impacto que afecte la ejecución presupuestal en un valor ≥20%.","Mayor",IF(K55="Impacto que afecte la ejecución presupuestal en un valor ≥50%.","Catastrófico",IF(K55="Incumplimiento máximo del 5% de la meta planeada","Leve",IF(K55="Incumplimiento máximo del 15% de la meta planeada","Menor",IF(K55="Incumplimiento máximo del 20% de la meta planeada","Moderado",IF(K55="Incumplimiento máximo del 50% de la meta planeada","Mayor",IF(K55="Incumplimiento máximo del 80% de la meta planeada","Catastrófico",IF(K55="Cualquier afectación a la violacion de los derechos de los ciudadanos se considera con consecuencias altas","Mayor",IF(K55="Cualquier afectación a la violacion de los derechos de los ciudadanos se considera con consecuencias desastrosas","Catastrófico",IF(K55="Afecta la Prestación del Servicio de Administración de Justicia en 5%","Leve",IF(K55="Afecta la Prestación del Servicio de Administración de Justicia en 10%","Menor",IF(K55="Afecta la Prestación del Servicio de Administración de Justicia en 15%","Moderado",IF(K55="Afecta la Prestación del Servicio de Administración de Justicia en 20%","Mayor",IF(K55="Afecta la Prestación del Servicio de Administración de Justicia en más del 50%","Catastrófico",IF(K55="Cualquier acto indebido de los servidores judiciales genera altas consecuencias para la entidad","Mayor",IF(K55="Cualquier acto indebido de los servidores judiciales genera consecuencias desastrosas para la entidad","Catastrófico",IF(K55="Si el hecho llegara a presentarse, tendría consecuencias o efectos mínimos sobre la entidad","Leve",IF(K55="Si el hecho llegara a presentarse, tendría bajo impacto o efecto sobre la entidad","Menor",IF(K55="Si el hecho llegara a presentarse, tendría medianas consecuencias o efectos sobre la entidad","Moderado",IF(K55="Si el hecho llegara a presentarse, tendría altas consecuencias o efectos sobre la entidad","Mayor",IF(K55="Si el hecho llegara a presentarse, tendría desastrosas consecuencias o efectos sobre la entidad","Catastrófico")))))))))))))))))))))))))))))</f>
        <v>Moderado</v>
      </c>
      <c r="M55" s="344" t="str">
        <f>IF(K55="El riesgo afecta la imagen de alguna área de la organización","20%",IF(K55="El riesgo afecta la imagen de la entidad internamente, de conocimiento general, nivel interno, alta dirección, contratista y/o de provedores","40%",IF(K55="El riesgo afecta la imagen de la entidad con algunos usuarios de relevancia frente al logro de los objetivos","60%",IF(K55="El riesgo afecta la imagen de de la entidad con efecto publicitario sostenido a nivel del sector justicia","80%",IF(K55="El riesgo afecta la imagen de la entidad a nivel nacional, con efecto publicitarios sostenible a nivel país","100%",IF(K55="Impacto que afecte la ejecución presupuestal en un valor ≥0,5%.","20%",IF(K55="Impacto que afecte la ejecución presupuestal en un valor ≥1%.","40%",IF(K55="Impacto que afecte la ejecución presupuestal en un valor ≥5%.","60%",IF(K55="Impacto que afecte la ejecución presupuestal en un valor ≥20%.","80%",IF(K55="Impacto que afecte la ejecución presupuestal en un valor ≥50%.","100%",IF(K55="Incumplimiento máximo del 5% de la meta planeada","20%",IF(K55="Incumplimiento máximo del 15% de la meta planeada","40%",IF(K55="Incumplimiento máximo del 20% de la meta planeada","60%",IF(K55="Incumplimiento máximo del 50% de la meta planeada","80%",IF(K55="Incumplimiento máximo del 80% de la meta planeada","100%",IF(K55="Cualquier afectación a la violacion de los derechos de los ciudadanos se considera con consecuencias altas","80%",IF(K55="Cualquier afectación a la violacion de los derechos de los ciudadanos se considera con consecuencias desastrosas","100%",IF(K55="Afecta la Prestación del Servicio de Administración de Justicia en 5%","20%",IF(K55="Afecta la Prestación del Servicio de Administración de Justicia en 10%","40%",IF(K55="Afecta la Prestación del Servicio de Administración de Justicia en 15%","60%",IF(K55="Afecta la Prestación del Servicio de Administración de Justicia en 20%","80%",IF(K55="Afecta la Prestación del Servicio de Administración de Justicia en más del 50%","100%",IF(K55="Cualquier acto indebido de los servidores judiciales genera altas consecuencias para la entidad","80%",IF(K55="Cualquier acto indebido de los servidores judiciales genera consecuencias desastrosas para la entidad","100%",IF(K55="Si el hecho llegara a presentarse, tendría consecuencias o efectos mínimos sobre la entidad","20%",IF(K55="Si el hecho llegara a presentarse, tendría bajo impacto o efecto sobre la entidad","40%",IF(K55="Si el hecho llegara a presentarse, tendría medianas consecuencias o efectos sobre la entidad","60%",IF(K55="Si el hecho llegara a presentarse, tendría altas consecuencias o efectos sobre la entidad","80%",IF(K55="Si el hecho llegara a presentarse, tendría desastrosas consecuencias o efectos sobre la entidad","100%")))))))))))))))))))))))))))))</f>
        <v>60%</v>
      </c>
      <c r="N55" s="344" t="str">
        <f>VLOOKUP((I55&amp;L55),Hoja1!$B$4:$C$28,2,0)</f>
        <v>Moderado</v>
      </c>
      <c r="O55" s="150">
        <v>1</v>
      </c>
      <c r="P55" s="168" t="s">
        <v>402</v>
      </c>
      <c r="Q55" s="150" t="str">
        <f t="shared" ref="Q55:Q59" si="29">IF(R55="Preventivo","Probabilidad",IF(R55="Detectivo","Probabilidad", IF(R55="Correctivo","Impacto")))</f>
        <v>Probabilidad</v>
      </c>
      <c r="R55" s="150" t="s">
        <v>313</v>
      </c>
      <c r="S55" s="150" t="s">
        <v>314</v>
      </c>
      <c r="T55" s="151">
        <f>VLOOKUP(R55&amp;S55,Hoja1!$Q$4:$R$9,2,0)</f>
        <v>0.45</v>
      </c>
      <c r="U55" s="150" t="s">
        <v>315</v>
      </c>
      <c r="V55" s="150" t="s">
        <v>316</v>
      </c>
      <c r="W55" s="150" t="s">
        <v>317</v>
      </c>
      <c r="X55" s="151">
        <f>IF(Q55="Probabilidad",($J$55*T55),IF(Q55="Impacto"," "))</f>
        <v>0.18000000000000002</v>
      </c>
      <c r="Y55" s="151" t="str">
        <f>IF(Z55&lt;=20%,'Tabla probabilidad'!$B$5,IF(Z55&lt;=40%,'Tabla probabilidad'!$B$6,IF(Z55&lt;=60%,'Tabla probabilidad'!$B$7,IF(Z55&lt;=80%,'Tabla probabilidad'!$B$8,IF(Z55&lt;=100%,'Tabla probabilidad'!$B$9)))))</f>
        <v>Baja</v>
      </c>
      <c r="Z55" s="151">
        <f>IF(R55="Preventivo",(J55-(J55*T55)),IF(R55="Detectivo",(J55-(J55*T55)),IF(R55="Correctivo",(J55))))</f>
        <v>0.22</v>
      </c>
      <c r="AA55" s="346" t="str">
        <f>IF(AB55&lt;=20%,'Tabla probabilidad'!$B$5,IF(AB55&lt;=40%,'Tabla probabilidad'!$B$6,IF(AB55&lt;=60%,'Tabla probabilidad'!$B$7,IF(AB55&lt;=80%,'Tabla probabilidad'!$B$8,IF(AB55&lt;=100%,'Tabla probabilidad'!$B$9)))))</f>
        <v>Baja</v>
      </c>
      <c r="AB55" s="346">
        <f>AVERAGE(Z55:Z59)</f>
        <v>0.22000000000000003</v>
      </c>
      <c r="AC55" s="151" t="str">
        <f t="shared" ref="AC55:AC59" si="30">IF(AD55&lt;=20%,"Leve",IF(AD55&lt;=40%,"Menor",IF(AD55&lt;=60%,"Moderado",IF(AD55&lt;=80%,"Mayor",IF(AD55&lt;=100%,"Catastrófico")))))</f>
        <v>Moderado</v>
      </c>
      <c r="AD55" s="151">
        <f>IF(Q55="Probabilidad",(($M$55-0)),IF(Q55="Impacto",($M$55-($M$55*T55))))</f>
        <v>0.6</v>
      </c>
      <c r="AE55" s="346" t="str">
        <f>IF(AF55&lt;=20%,"Leve",IF(AF55&lt;=40%,"Menor",IF(AF55&lt;=60%,"Moderado",IF(AF55&lt;=80%,"Mayor",IF(AF55&lt;=100%,"Catastrófico")))))</f>
        <v>Moderado</v>
      </c>
      <c r="AF55" s="346">
        <f>AVERAGE(AD55:AD59)</f>
        <v>0.6</v>
      </c>
      <c r="AG55" s="349" t="str">
        <f>VLOOKUP(AA55&amp;AE55,Hoja1!$B$4:$C$28,2,0)</f>
        <v>Moderado</v>
      </c>
      <c r="AH55" s="344" t="s">
        <v>382</v>
      </c>
      <c r="AI55" s="344"/>
      <c r="AJ55" s="344"/>
      <c r="AK55" s="344"/>
      <c r="AL55" s="344"/>
      <c r="AM55" s="344"/>
      <c r="AN55" s="344"/>
    </row>
    <row r="56" spans="1:40" ht="82.5" customHeight="1">
      <c r="A56" s="344"/>
      <c r="B56" s="353"/>
      <c r="C56" s="344"/>
      <c r="D56" s="398"/>
      <c r="E56" s="344"/>
      <c r="F56" s="344"/>
      <c r="G56" s="344"/>
      <c r="H56" s="344"/>
      <c r="I56" s="358"/>
      <c r="J56" s="359"/>
      <c r="K56" s="344"/>
      <c r="L56" s="345"/>
      <c r="M56" s="345"/>
      <c r="N56" s="344"/>
      <c r="O56" s="150">
        <v>2</v>
      </c>
      <c r="P56" s="168" t="s">
        <v>403</v>
      </c>
      <c r="Q56" s="150" t="str">
        <f t="shared" si="29"/>
        <v>Probabilidad</v>
      </c>
      <c r="R56" s="150" t="s">
        <v>313</v>
      </c>
      <c r="S56" s="150" t="s">
        <v>314</v>
      </c>
      <c r="T56" s="151">
        <f>VLOOKUP(R56&amp;S56,Hoja1!$Q$4:$R$9,2,0)</f>
        <v>0.45</v>
      </c>
      <c r="U56" s="150" t="s">
        <v>315</v>
      </c>
      <c r="V56" s="150" t="s">
        <v>316</v>
      </c>
      <c r="W56" s="150" t="s">
        <v>317</v>
      </c>
      <c r="X56" s="151">
        <f t="shared" ref="X56:X59" si="31">IF(Q56="Probabilidad",($J$55*T56),IF(Q56="Impacto"," "))</f>
        <v>0.18000000000000002</v>
      </c>
      <c r="Y56" s="151" t="str">
        <f>IF(Z56&lt;=20%,'Tabla probabilidad'!$B$5,IF(Z56&lt;=40%,'Tabla probabilidad'!$B$6,IF(Z56&lt;=60%,'Tabla probabilidad'!$B$7,IF(Z56&lt;=80%,'Tabla probabilidad'!$B$8,IF(Z56&lt;=100%,'Tabla probabilidad'!$B$9)))))</f>
        <v>Baja</v>
      </c>
      <c r="Z56" s="151">
        <f>IF(R56="Preventivo",(J55-(J55*T56)),IF(R56="Detectivo",(J55-(J55*T56)),IF(R56="Correctivo",(J55))))</f>
        <v>0.22</v>
      </c>
      <c r="AA56" s="347"/>
      <c r="AB56" s="347"/>
      <c r="AC56" s="151" t="str">
        <f t="shared" si="30"/>
        <v>Moderado</v>
      </c>
      <c r="AD56" s="151">
        <f t="shared" ref="AD56:AD59" si="32">IF(Q56="Probabilidad",(($M$55-0)),IF(Q56="Impacto",($M$55-($M$55*T56))))</f>
        <v>0.6</v>
      </c>
      <c r="AE56" s="347"/>
      <c r="AF56" s="347"/>
      <c r="AG56" s="350"/>
      <c r="AH56" s="344"/>
      <c r="AI56" s="344"/>
      <c r="AJ56" s="344"/>
      <c r="AK56" s="344"/>
      <c r="AL56" s="344"/>
      <c r="AM56" s="344"/>
      <c r="AN56" s="344"/>
    </row>
    <row r="57" spans="1:40" ht="51" customHeight="1">
      <c r="A57" s="344"/>
      <c r="B57" s="353"/>
      <c r="C57" s="344"/>
      <c r="D57" s="398"/>
      <c r="E57" s="344"/>
      <c r="F57" s="344"/>
      <c r="G57" s="344"/>
      <c r="H57" s="344"/>
      <c r="I57" s="358"/>
      <c r="J57" s="359"/>
      <c r="K57" s="344"/>
      <c r="L57" s="345"/>
      <c r="M57" s="345"/>
      <c r="N57" s="344"/>
      <c r="O57" s="150">
        <v>3</v>
      </c>
      <c r="P57" s="258" t="s">
        <v>193</v>
      </c>
      <c r="Q57" s="150" t="str">
        <f t="shared" si="29"/>
        <v>Probabilidad</v>
      </c>
      <c r="R57" s="150" t="s">
        <v>313</v>
      </c>
      <c r="S57" s="150" t="s">
        <v>314</v>
      </c>
      <c r="T57" s="151">
        <f>VLOOKUP(R57&amp;S57,Hoja1!$Q$4:$R$9,2,0)</f>
        <v>0.45</v>
      </c>
      <c r="U57" s="150" t="s">
        <v>315</v>
      </c>
      <c r="V57" s="150" t="s">
        <v>321</v>
      </c>
      <c r="W57" s="150" t="s">
        <v>317</v>
      </c>
      <c r="X57" s="151">
        <f t="shared" si="31"/>
        <v>0.18000000000000002</v>
      </c>
      <c r="Y57" s="151" t="str">
        <f>IF(Z57&lt;=20%,'Tabla probabilidad'!$B$5,IF(Z57&lt;=40%,'Tabla probabilidad'!$B$6,IF(Z57&lt;=60%,'Tabla probabilidad'!$B$7,IF(Z57&lt;=80%,'Tabla probabilidad'!$B$8,IF(Z57&lt;=100%,'Tabla probabilidad'!$B$9)))))</f>
        <v>Baja</v>
      </c>
      <c r="Z57" s="151">
        <f>IF(R57="Preventivo",(J55-(J55*T57)),IF(R57="Detectivo",(J55-(J55*T57)),IF(R57="Correctivo",(J55))))</f>
        <v>0.22</v>
      </c>
      <c r="AA57" s="347"/>
      <c r="AB57" s="347"/>
      <c r="AC57" s="151" t="str">
        <f t="shared" si="30"/>
        <v>Moderado</v>
      </c>
      <c r="AD57" s="151">
        <f t="shared" si="32"/>
        <v>0.6</v>
      </c>
      <c r="AE57" s="347"/>
      <c r="AF57" s="347"/>
      <c r="AG57" s="350"/>
      <c r="AH57" s="344"/>
      <c r="AI57" s="344"/>
      <c r="AJ57" s="344"/>
      <c r="AK57" s="344"/>
      <c r="AL57" s="344"/>
      <c r="AM57" s="344"/>
      <c r="AN57" s="344"/>
    </row>
    <row r="58" spans="1:40" ht="123" customHeight="1">
      <c r="A58" s="344"/>
      <c r="B58" s="353"/>
      <c r="C58" s="344"/>
      <c r="D58" s="398"/>
      <c r="E58" s="344"/>
      <c r="F58" s="344"/>
      <c r="G58" s="344"/>
      <c r="H58" s="344"/>
      <c r="I58" s="358"/>
      <c r="J58" s="359"/>
      <c r="K58" s="344"/>
      <c r="L58" s="345"/>
      <c r="M58" s="345"/>
      <c r="N58" s="344"/>
      <c r="O58" s="150">
        <v>4</v>
      </c>
      <c r="P58" s="168" t="s">
        <v>404</v>
      </c>
      <c r="Q58" s="150" t="str">
        <f t="shared" si="29"/>
        <v>Probabilidad</v>
      </c>
      <c r="R58" s="150" t="s">
        <v>313</v>
      </c>
      <c r="S58" s="150" t="s">
        <v>314</v>
      </c>
      <c r="T58" s="151">
        <f>VLOOKUP(R58&amp;S58,Hoja1!$Q$4:$R$9,2,0)</f>
        <v>0.45</v>
      </c>
      <c r="U58" s="150" t="s">
        <v>315</v>
      </c>
      <c r="V58" s="150" t="s">
        <v>316</v>
      </c>
      <c r="W58" s="150" t="s">
        <v>317</v>
      </c>
      <c r="X58" s="151">
        <f t="shared" si="31"/>
        <v>0.18000000000000002</v>
      </c>
      <c r="Y58" s="151" t="str">
        <f>IF(Z58&lt;=20%,'Tabla probabilidad'!$B$5,IF(Z58&lt;=40%,'Tabla probabilidad'!$B$6,IF(Z58&lt;=60%,'Tabla probabilidad'!$B$7,IF(Z58&lt;=80%,'Tabla probabilidad'!$B$8,IF(Z58&lt;=100%,'Tabla probabilidad'!$B$9)))))</f>
        <v>Baja</v>
      </c>
      <c r="Z58" s="151">
        <f>IF(R58="Preventivo",(J55-(J55*T58)),IF(R58="Detectivo",(J55-(J55*T58)),IF(R58="Correctivo",(J55))))</f>
        <v>0.22</v>
      </c>
      <c r="AA58" s="347"/>
      <c r="AB58" s="347"/>
      <c r="AC58" s="151" t="str">
        <f t="shared" si="30"/>
        <v>Moderado</v>
      </c>
      <c r="AD58" s="151">
        <f t="shared" si="32"/>
        <v>0.6</v>
      </c>
      <c r="AE58" s="347"/>
      <c r="AF58" s="347"/>
      <c r="AG58" s="350"/>
      <c r="AH58" s="344"/>
      <c r="AI58" s="344"/>
      <c r="AJ58" s="344"/>
      <c r="AK58" s="344"/>
      <c r="AL58" s="344"/>
      <c r="AM58" s="344"/>
      <c r="AN58" s="344"/>
    </row>
    <row r="59" spans="1:40" ht="174" customHeight="1">
      <c r="A59" s="344"/>
      <c r="B59" s="354"/>
      <c r="C59" s="344"/>
      <c r="D59" s="398"/>
      <c r="E59" s="344"/>
      <c r="F59" s="344"/>
      <c r="G59" s="344"/>
      <c r="H59" s="344"/>
      <c r="I59" s="358"/>
      <c r="J59" s="359"/>
      <c r="K59" s="344"/>
      <c r="L59" s="345"/>
      <c r="M59" s="345"/>
      <c r="N59" s="344"/>
      <c r="O59" s="150">
        <v>5</v>
      </c>
      <c r="P59" s="168" t="s">
        <v>405</v>
      </c>
      <c r="Q59" s="150" t="str">
        <f t="shared" si="29"/>
        <v>Probabilidad</v>
      </c>
      <c r="R59" s="150" t="s">
        <v>313</v>
      </c>
      <c r="S59" s="150" t="s">
        <v>314</v>
      </c>
      <c r="T59" s="151">
        <f>VLOOKUP(R59&amp;S59,Hoja1!$Q$4:$R$9,2,0)</f>
        <v>0.45</v>
      </c>
      <c r="U59" s="150" t="s">
        <v>315</v>
      </c>
      <c r="V59" s="150" t="s">
        <v>316</v>
      </c>
      <c r="W59" s="150" t="s">
        <v>317</v>
      </c>
      <c r="X59" s="151">
        <f t="shared" si="31"/>
        <v>0.18000000000000002</v>
      </c>
      <c r="Y59" s="151" t="str">
        <f>IF(Z59&lt;=20%,'Tabla probabilidad'!$B$5,IF(Z59&lt;=40%,'Tabla probabilidad'!$B$6,IF(Z59&lt;=60%,'Tabla probabilidad'!$B$7,IF(Z59&lt;=80%,'Tabla probabilidad'!$B$8,IF(Z59&lt;=100%,'Tabla probabilidad'!$B$9)))))</f>
        <v>Baja</v>
      </c>
      <c r="Z59" s="151">
        <f>IF(R59="Preventivo",(J55-(J55*T59)),IF(R59="Detectivo",(J55-(J55*T59)),IF(R59="Correctivo",(J55))))</f>
        <v>0.22</v>
      </c>
      <c r="AA59" s="348"/>
      <c r="AB59" s="348"/>
      <c r="AC59" s="151" t="str">
        <f t="shared" si="30"/>
        <v>Moderado</v>
      </c>
      <c r="AD59" s="151">
        <f t="shared" si="32"/>
        <v>0.6</v>
      </c>
      <c r="AE59" s="348"/>
      <c r="AF59" s="348"/>
      <c r="AG59" s="351"/>
      <c r="AH59" s="344"/>
      <c r="AI59" s="344"/>
      <c r="AJ59" s="344"/>
      <c r="AK59" s="344"/>
      <c r="AL59" s="344"/>
      <c r="AM59" s="344"/>
      <c r="AN59" s="344"/>
    </row>
    <row r="60" spans="1:40" ht="42.75" customHeight="1"/>
  </sheetData>
  <mergeCells count="306">
    <mergeCell ref="B45:B49"/>
    <mergeCell ref="B50:B54"/>
    <mergeCell ref="B55:B59"/>
    <mergeCell ref="B20:B24"/>
    <mergeCell ref="K35:K39"/>
    <mergeCell ref="L35:L39"/>
    <mergeCell ref="M35:M39"/>
    <mergeCell ref="N35:N39"/>
    <mergeCell ref="AA35:AA39"/>
    <mergeCell ref="K30:K34"/>
    <mergeCell ref="L30:L34"/>
    <mergeCell ref="M30:M34"/>
    <mergeCell ref="N30:N34"/>
    <mergeCell ref="AA30:AA34"/>
    <mergeCell ref="K25:K29"/>
    <mergeCell ref="L25:L29"/>
    <mergeCell ref="M25:M29"/>
    <mergeCell ref="N25:N29"/>
    <mergeCell ref="AA25:AA29"/>
    <mergeCell ref="N50:N54"/>
    <mergeCell ref="AA50:AA54"/>
    <mergeCell ref="F20:F24"/>
    <mergeCell ref="K20:K24"/>
    <mergeCell ref="N40:N44"/>
    <mergeCell ref="A35:A39"/>
    <mergeCell ref="C35:C39"/>
    <mergeCell ref="D35:D39"/>
    <mergeCell ref="E35:E39"/>
    <mergeCell ref="F35:F39"/>
    <mergeCell ref="G35:G39"/>
    <mergeCell ref="H35:H39"/>
    <mergeCell ref="I35:I39"/>
    <mergeCell ref="J35:J39"/>
    <mergeCell ref="B35:B39"/>
    <mergeCell ref="G30:G34"/>
    <mergeCell ref="H30:H34"/>
    <mergeCell ref="I30:I34"/>
    <mergeCell ref="J30:J34"/>
    <mergeCell ref="B30:B34"/>
    <mergeCell ref="AB35:AB39"/>
    <mergeCell ref="AE35:AE39"/>
    <mergeCell ref="AF35:AF39"/>
    <mergeCell ref="AG35:AG39"/>
    <mergeCell ref="AG45:AG49"/>
    <mergeCell ref="AE25:AE29"/>
    <mergeCell ref="AG25:AG29"/>
    <mergeCell ref="AB25:AB29"/>
    <mergeCell ref="AF25:AF29"/>
    <mergeCell ref="A25:A29"/>
    <mergeCell ref="C25:C29"/>
    <mergeCell ref="D25:D29"/>
    <mergeCell ref="E25:E29"/>
    <mergeCell ref="F25:F29"/>
    <mergeCell ref="G25:G29"/>
    <mergeCell ref="H25:H29"/>
    <mergeCell ref="I25:I29"/>
    <mergeCell ref="J25:J29"/>
    <mergeCell ref="B25:B29"/>
    <mergeCell ref="AB30:AB34"/>
    <mergeCell ref="AE30:AE34"/>
    <mergeCell ref="AF30:AF34"/>
    <mergeCell ref="AG30:AG34"/>
    <mergeCell ref="A30:A34"/>
    <mergeCell ref="C30:C34"/>
    <mergeCell ref="D30:D34"/>
    <mergeCell ref="E30:E34"/>
    <mergeCell ref="F30:F34"/>
    <mergeCell ref="AH50:AH54"/>
    <mergeCell ref="AI50:AI54"/>
    <mergeCell ref="AJ50:AJ54"/>
    <mergeCell ref="AK50:AK54"/>
    <mergeCell ref="AL50:AL54"/>
    <mergeCell ref="AM50:AM54"/>
    <mergeCell ref="AN50:AN54"/>
    <mergeCell ref="AH45:AH49"/>
    <mergeCell ref="AI45:AI49"/>
    <mergeCell ref="AJ45:AJ49"/>
    <mergeCell ref="AK45:AK49"/>
    <mergeCell ref="AL45:AL49"/>
    <mergeCell ref="AM45:AM49"/>
    <mergeCell ref="AN45:AN49"/>
    <mergeCell ref="A50:A54"/>
    <mergeCell ref="C55:C59"/>
    <mergeCell ref="D50:D54"/>
    <mergeCell ref="E50:E54"/>
    <mergeCell ref="F50:F54"/>
    <mergeCell ref="G50:G54"/>
    <mergeCell ref="H50:H54"/>
    <mergeCell ref="I50:I54"/>
    <mergeCell ref="J50:J54"/>
    <mergeCell ref="J55:J59"/>
    <mergeCell ref="A55:A59"/>
    <mergeCell ref="D55:D59"/>
    <mergeCell ref="E55:E59"/>
    <mergeCell ref="F55:F59"/>
    <mergeCell ref="C50:C54"/>
    <mergeCell ref="G55:G59"/>
    <mergeCell ref="H55:H59"/>
    <mergeCell ref="I55:I59"/>
    <mergeCell ref="AN40:AN44"/>
    <mergeCell ref="AN15:AN19"/>
    <mergeCell ref="AE15:AE19"/>
    <mergeCell ref="AF15:AF19"/>
    <mergeCell ref="AG15:AG19"/>
    <mergeCell ref="AH15:AH19"/>
    <mergeCell ref="AI15:AI19"/>
    <mergeCell ref="A45:A49"/>
    <mergeCell ref="C45:C49"/>
    <mergeCell ref="D45:D49"/>
    <mergeCell ref="E45:E49"/>
    <mergeCell ref="F45:F49"/>
    <mergeCell ref="G45:G49"/>
    <mergeCell ref="H45:H49"/>
    <mergeCell ref="I45:I49"/>
    <mergeCell ref="J45:J49"/>
    <mergeCell ref="G20:G24"/>
    <mergeCell ref="H20:H24"/>
    <mergeCell ref="I20:I24"/>
    <mergeCell ref="J20:J24"/>
    <mergeCell ref="A20:A24"/>
    <mergeCell ref="C20:C24"/>
    <mergeCell ref="D20:D24"/>
    <mergeCell ref="E20:E24"/>
    <mergeCell ref="AI10:AI14"/>
    <mergeCell ref="AJ10:AJ14"/>
    <mergeCell ref="AK10:AK14"/>
    <mergeCell ref="AL10:AL14"/>
    <mergeCell ref="AM10:AM14"/>
    <mergeCell ref="AA40:AA44"/>
    <mergeCell ref="AB40:AB44"/>
    <mergeCell ref="AE40:AE44"/>
    <mergeCell ref="AF40:AF44"/>
    <mergeCell ref="AG40:AG44"/>
    <mergeCell ref="AH40:AH44"/>
    <mergeCell ref="AI40:AI44"/>
    <mergeCell ref="AJ40:AJ44"/>
    <mergeCell ref="AK40:AK44"/>
    <mergeCell ref="AL40:AL44"/>
    <mergeCell ref="AM40:AM44"/>
    <mergeCell ref="AM15:AM19"/>
    <mergeCell ref="AM20:AM24"/>
    <mergeCell ref="AJ20:AJ24"/>
    <mergeCell ref="AK20:AK24"/>
    <mergeCell ref="AL20:AL24"/>
    <mergeCell ref="AH25:AH29"/>
    <mergeCell ref="AI25:AI29"/>
    <mergeCell ref="AJ25:AJ29"/>
    <mergeCell ref="A10:A14"/>
    <mergeCell ref="C10:C14"/>
    <mergeCell ref="D10:D14"/>
    <mergeCell ref="E10:E14"/>
    <mergeCell ref="F10:F14"/>
    <mergeCell ref="L10:L14"/>
    <mergeCell ref="M10:M14"/>
    <mergeCell ref="G10:G14"/>
    <mergeCell ref="H10:H14"/>
    <mergeCell ref="I10:I14"/>
    <mergeCell ref="J10:J14"/>
    <mergeCell ref="K10:K14"/>
    <mergeCell ref="B10:B14"/>
    <mergeCell ref="AL8:AL9"/>
    <mergeCell ref="AM8:AM9"/>
    <mergeCell ref="AN8:AN9"/>
    <mergeCell ref="AI8:AI9"/>
    <mergeCell ref="AJ8:AJ9"/>
    <mergeCell ref="AG8:AG9"/>
    <mergeCell ref="AH8:AH9"/>
    <mergeCell ref="Z8:Z9"/>
    <mergeCell ref="N10:N14"/>
    <mergeCell ref="N8:N9"/>
    <mergeCell ref="X8:X9"/>
    <mergeCell ref="Q8:Q9"/>
    <mergeCell ref="R8:W8"/>
    <mergeCell ref="AH10:AH14"/>
    <mergeCell ref="Y8:Y9"/>
    <mergeCell ref="AC8:AC9"/>
    <mergeCell ref="AD8:AD9"/>
    <mergeCell ref="P8:P9"/>
    <mergeCell ref="AB10:AB14"/>
    <mergeCell ref="AA10:AA14"/>
    <mergeCell ref="AF10:AF14"/>
    <mergeCell ref="AE10:AE14"/>
    <mergeCell ref="AG10:AG14"/>
    <mergeCell ref="AN10:AN14"/>
    <mergeCell ref="K8:K9"/>
    <mergeCell ref="L8:L9"/>
    <mergeCell ref="M8:M9"/>
    <mergeCell ref="A8:A9"/>
    <mergeCell ref="C8:C9"/>
    <mergeCell ref="D8:D9"/>
    <mergeCell ref="E8:E9"/>
    <mergeCell ref="F8:F9"/>
    <mergeCell ref="AK8:AK9"/>
    <mergeCell ref="G8:G9"/>
    <mergeCell ref="H8:H9"/>
    <mergeCell ref="I8:I9"/>
    <mergeCell ref="J8:J9"/>
    <mergeCell ref="O8:O9"/>
    <mergeCell ref="B8:B9"/>
    <mergeCell ref="O7:W7"/>
    <mergeCell ref="D1:AK3"/>
    <mergeCell ref="AL1:AN3"/>
    <mergeCell ref="A4:C4"/>
    <mergeCell ref="D4:N4"/>
    <mergeCell ref="O4:Q4"/>
    <mergeCell ref="A1:C2"/>
    <mergeCell ref="A5:C5"/>
    <mergeCell ref="D5:N5"/>
    <mergeCell ref="A6:C6"/>
    <mergeCell ref="D6:N6"/>
    <mergeCell ref="A7:H7"/>
    <mergeCell ref="I7:N7"/>
    <mergeCell ref="AI7:AN7"/>
    <mergeCell ref="X7:AH7"/>
    <mergeCell ref="A15:A19"/>
    <mergeCell ref="C15:C19"/>
    <mergeCell ref="D15:D19"/>
    <mergeCell ref="E15:E19"/>
    <mergeCell ref="F15:F19"/>
    <mergeCell ref="AJ15:AJ19"/>
    <mergeCell ref="AK15:AK19"/>
    <mergeCell ref="AL15:AL19"/>
    <mergeCell ref="G15:G19"/>
    <mergeCell ref="H15:H19"/>
    <mergeCell ref="I15:I19"/>
    <mergeCell ref="J15:J19"/>
    <mergeCell ref="K15:K19"/>
    <mergeCell ref="L15:L19"/>
    <mergeCell ref="M15:M19"/>
    <mergeCell ref="N15:N19"/>
    <mergeCell ref="AA15:AA19"/>
    <mergeCell ref="AB15:AB19"/>
    <mergeCell ref="B15:B19"/>
    <mergeCell ref="AN20:AN24"/>
    <mergeCell ref="AE20:AE24"/>
    <mergeCell ref="AF20:AF24"/>
    <mergeCell ref="AG20:AG24"/>
    <mergeCell ref="AH20:AH24"/>
    <mergeCell ref="AI20:AI24"/>
    <mergeCell ref="L20:L24"/>
    <mergeCell ref="M20:M24"/>
    <mergeCell ref="N20:N24"/>
    <mergeCell ref="AA20:AA24"/>
    <mergeCell ref="AB20:AB24"/>
    <mergeCell ref="A40:A44"/>
    <mergeCell ref="C40:C44"/>
    <mergeCell ref="D40:D44"/>
    <mergeCell ref="E40:E44"/>
    <mergeCell ref="F40:F44"/>
    <mergeCell ref="G40:G44"/>
    <mergeCell ref="H40:H44"/>
    <mergeCell ref="I40:I44"/>
    <mergeCell ref="J40:J44"/>
    <mergeCell ref="K40:K44"/>
    <mergeCell ref="L40:L44"/>
    <mergeCell ref="M40:M44"/>
    <mergeCell ref="B40:B44"/>
    <mergeCell ref="AH55:AH59"/>
    <mergeCell ref="AI55:AI59"/>
    <mergeCell ref="AJ55:AJ59"/>
    <mergeCell ref="AK55:AK59"/>
    <mergeCell ref="AL55:AL59"/>
    <mergeCell ref="AB50:AB54"/>
    <mergeCell ref="AE50:AE54"/>
    <mergeCell ref="AF50:AF54"/>
    <mergeCell ref="K45:K49"/>
    <mergeCell ref="L45:L49"/>
    <mergeCell ref="M45:M49"/>
    <mergeCell ref="N45:N49"/>
    <mergeCell ref="AA45:AA49"/>
    <mergeCell ref="AB45:AB49"/>
    <mergeCell ref="AE45:AE49"/>
    <mergeCell ref="AF45:AF49"/>
    <mergeCell ref="K50:K54"/>
    <mergeCell ref="L50:L54"/>
    <mergeCell ref="M50:M54"/>
    <mergeCell ref="AG50:AG54"/>
    <mergeCell ref="AM55:AM59"/>
    <mergeCell ref="AN55:AN59"/>
    <mergeCell ref="K55:K59"/>
    <mergeCell ref="L55:L59"/>
    <mergeCell ref="M55:M59"/>
    <mergeCell ref="N55:N59"/>
    <mergeCell ref="AA55:AA59"/>
    <mergeCell ref="AB55:AB59"/>
    <mergeCell ref="AE55:AE59"/>
    <mergeCell ref="AF55:AF59"/>
    <mergeCell ref="AG55:AG59"/>
    <mergeCell ref="AH35:AH39"/>
    <mergeCell ref="AI35:AI39"/>
    <mergeCell ref="AJ35:AJ39"/>
    <mergeCell ref="AK35:AK39"/>
    <mergeCell ref="AL35:AL39"/>
    <mergeCell ref="AM35:AM39"/>
    <mergeCell ref="AN35:AN39"/>
    <mergeCell ref="AK25:AK29"/>
    <mergeCell ref="AL25:AL29"/>
    <mergeCell ref="AM25:AM29"/>
    <mergeCell ref="AN25:AN29"/>
    <mergeCell ref="AH30:AH34"/>
    <mergeCell ref="AI30:AI34"/>
    <mergeCell ref="AJ30:AJ34"/>
    <mergeCell ref="AK30:AK34"/>
    <mergeCell ref="AL30:AL34"/>
    <mergeCell ref="AM30:AM34"/>
    <mergeCell ref="AN30:AN34"/>
  </mergeCells>
  <conditionalFormatting sqref="I10">
    <cfRule type="containsText" dxfId="3320" priority="665" operator="containsText" text="Muy Baja">
      <formula>NOT(ISERROR(SEARCH("Muy Baja",I10)))</formula>
    </cfRule>
    <cfRule type="containsText" dxfId="3319" priority="666" operator="containsText" text="Baja">
      <formula>NOT(ISERROR(SEARCH("Baja",I10)))</formula>
    </cfRule>
    <cfRule type="containsText" dxfId="3318" priority="790" operator="containsText" text="Muy Alta">
      <formula>NOT(ISERROR(SEARCH("Muy Alta",I10)))</formula>
    </cfRule>
    <cfRule type="containsText" dxfId="3317" priority="791" operator="containsText" text="Alta">
      <formula>NOT(ISERROR(SEARCH("Alta",I10)))</formula>
    </cfRule>
    <cfRule type="containsText" dxfId="3316" priority="792" operator="containsText" text="Media">
      <formula>NOT(ISERROR(SEARCH("Media",I10)))</formula>
    </cfRule>
    <cfRule type="containsText" dxfId="3315" priority="793" operator="containsText" text="Media">
      <formula>NOT(ISERROR(SEARCH("Media",I10)))</formula>
    </cfRule>
    <cfRule type="containsText" dxfId="3314" priority="794" operator="containsText" text="Media">
      <formula>NOT(ISERROR(SEARCH("Media",I10)))</formula>
    </cfRule>
    <cfRule type="containsText" dxfId="3313" priority="797" operator="containsText" text="Muy Baja">
      <formula>NOT(ISERROR(SEARCH("Muy Baja",I10)))</formula>
    </cfRule>
    <cfRule type="containsText" dxfId="3312" priority="798" operator="containsText" text="Baja">
      <formula>NOT(ISERROR(SEARCH("Baja",I10)))</formula>
    </cfRule>
    <cfRule type="containsText" dxfId="3311" priority="799" operator="containsText" text="Muy Baja">
      <formula>NOT(ISERROR(SEARCH("Muy Baja",I10)))</formula>
    </cfRule>
    <cfRule type="containsText" dxfId="3310" priority="800" operator="containsText" text="Muy Baja">
      <formula>NOT(ISERROR(SEARCH("Muy Baja",I10)))</formula>
    </cfRule>
    <cfRule type="containsText" dxfId="3309" priority="801" operator="containsText" text="Muy Baja">
      <formula>NOT(ISERROR(SEARCH("Muy Baja",I10)))</formula>
    </cfRule>
    <cfRule type="containsText" dxfId="3308" priority="802" operator="containsText" text="Muy Baja'Tabla probabilidad'!">
      <formula>NOT(ISERROR(SEARCH("Muy Baja'Tabla probabilidad'!",I10)))</formula>
    </cfRule>
    <cfRule type="containsText" dxfId="3307" priority="803" operator="containsText" text="Muy bajo">
      <formula>NOT(ISERROR(SEARCH("Muy bajo",I10)))</formula>
    </cfRule>
    <cfRule type="containsText" dxfId="3306" priority="812" operator="containsText" text="Alta">
      <formula>NOT(ISERROR(SEARCH("Alta",I10)))</formula>
    </cfRule>
    <cfRule type="containsText" dxfId="3305" priority="813" operator="containsText" text="Media">
      <formula>NOT(ISERROR(SEARCH("Media",I10)))</formula>
    </cfRule>
    <cfRule type="containsText" dxfId="3304" priority="814" operator="containsText" text="Baja">
      <formula>NOT(ISERROR(SEARCH("Baja",I10)))</formula>
    </cfRule>
    <cfRule type="containsText" dxfId="3303" priority="815" operator="containsText" text="Muy baja">
      <formula>NOT(ISERROR(SEARCH("Muy baja",I10)))</formula>
    </cfRule>
    <cfRule type="cellIs" dxfId="3302" priority="818" operator="between">
      <formula>1</formula>
      <formula>2</formula>
    </cfRule>
    <cfRule type="cellIs" dxfId="3301" priority="819" operator="between">
      <formula>0</formula>
      <formula>2</formula>
    </cfRule>
  </conditionalFormatting>
  <conditionalFormatting sqref="I10">
    <cfRule type="containsText" dxfId="3300" priority="668" operator="containsText" text="Muy Alta">
      <formula>NOT(ISERROR(SEARCH("Muy Alta",I10)))</formula>
    </cfRule>
  </conditionalFormatting>
  <conditionalFormatting sqref="L10">
    <cfRule type="containsText" dxfId="3299" priority="659" operator="containsText" text="Catastrófico">
      <formula>NOT(ISERROR(SEARCH("Catastrófico",L10)))</formula>
    </cfRule>
    <cfRule type="containsText" dxfId="3298" priority="660" operator="containsText" text="Mayor">
      <formula>NOT(ISERROR(SEARCH("Mayor",L10)))</formula>
    </cfRule>
    <cfRule type="containsText" dxfId="3297" priority="661" operator="containsText" text="Alta">
      <formula>NOT(ISERROR(SEARCH("Alta",L10)))</formula>
    </cfRule>
    <cfRule type="containsText" dxfId="3296" priority="662" operator="containsText" text="Moderado">
      <formula>NOT(ISERROR(SEARCH("Moderado",L10)))</formula>
    </cfRule>
    <cfRule type="containsText" dxfId="3295" priority="663" operator="containsText" text="Menor">
      <formula>NOT(ISERROR(SEARCH("Menor",L10)))</formula>
    </cfRule>
    <cfRule type="containsText" dxfId="3294" priority="664" operator="containsText" text="Leve">
      <formula>NOT(ISERROR(SEARCH("Leve",L10)))</formula>
    </cfRule>
  </conditionalFormatting>
  <conditionalFormatting sqref="N10 N15 N20 N40 N45 N25">
    <cfRule type="containsText" dxfId="3293" priority="654" operator="containsText" text="Extremo">
      <formula>NOT(ISERROR(SEARCH("Extremo",N10)))</formula>
    </cfRule>
    <cfRule type="containsText" dxfId="3292" priority="655" operator="containsText" text="Alto">
      <formula>NOT(ISERROR(SEARCH("Alto",N10)))</formula>
    </cfRule>
    <cfRule type="containsText" dxfId="3291" priority="656" operator="containsText" text="Bajo">
      <formula>NOT(ISERROR(SEARCH("Bajo",N10)))</formula>
    </cfRule>
    <cfRule type="containsText" dxfId="3290" priority="657" operator="containsText" text="Moderado">
      <formula>NOT(ISERROR(SEARCH("Moderado",N10)))</formula>
    </cfRule>
    <cfRule type="containsText" dxfId="3289" priority="658" operator="containsText" text="Extremo">
      <formula>NOT(ISERROR(SEARCH("Extremo",N10)))</formula>
    </cfRule>
  </conditionalFormatting>
  <conditionalFormatting sqref="M10">
    <cfRule type="containsText" dxfId="3288" priority="648" operator="containsText" text="Catastrófico">
      <formula>NOT(ISERROR(SEARCH("Catastrófico",M10)))</formula>
    </cfRule>
    <cfRule type="containsText" dxfId="3287" priority="649" operator="containsText" text="Mayor">
      <formula>NOT(ISERROR(SEARCH("Mayor",M10)))</formula>
    </cfRule>
    <cfRule type="containsText" dxfId="3286" priority="650" operator="containsText" text="Alta">
      <formula>NOT(ISERROR(SEARCH("Alta",M10)))</formula>
    </cfRule>
    <cfRule type="containsText" dxfId="3285" priority="651" operator="containsText" text="Moderado">
      <formula>NOT(ISERROR(SEARCH("Moderado",M10)))</formula>
    </cfRule>
    <cfRule type="containsText" dxfId="3284" priority="652" operator="containsText" text="Menor">
      <formula>NOT(ISERROR(SEARCH("Menor",M10)))</formula>
    </cfRule>
    <cfRule type="containsText" dxfId="3283" priority="653" operator="containsText" text="Leve">
      <formula>NOT(ISERROR(SEARCH("Leve",M10)))</formula>
    </cfRule>
  </conditionalFormatting>
  <conditionalFormatting sqref="Y10:Y14">
    <cfRule type="containsText" dxfId="3282" priority="582" operator="containsText" text="Muy Alta">
      <formula>NOT(ISERROR(SEARCH("Muy Alta",Y10)))</formula>
    </cfRule>
    <cfRule type="containsText" dxfId="3281" priority="583" operator="containsText" text="Alta">
      <formula>NOT(ISERROR(SEARCH("Alta",Y10)))</formula>
    </cfRule>
    <cfRule type="containsText" dxfId="3280" priority="584" operator="containsText" text="Media">
      <formula>NOT(ISERROR(SEARCH("Media",Y10)))</formula>
    </cfRule>
    <cfRule type="containsText" dxfId="3279" priority="585" operator="containsText" text="Muy Baja">
      <formula>NOT(ISERROR(SEARCH("Muy Baja",Y10)))</formula>
    </cfRule>
    <cfRule type="containsText" dxfId="3278" priority="586" operator="containsText" text="Baja">
      <formula>NOT(ISERROR(SEARCH("Baja",Y10)))</formula>
    </cfRule>
    <cfRule type="containsText" dxfId="3277" priority="587" operator="containsText" text="Muy Baja">
      <formula>NOT(ISERROR(SEARCH("Muy Baja",Y10)))</formula>
    </cfRule>
  </conditionalFormatting>
  <conditionalFormatting sqref="AC10:AC14">
    <cfRule type="containsText" dxfId="3276" priority="577" operator="containsText" text="Catastrófico">
      <formula>NOT(ISERROR(SEARCH("Catastrófico",AC10)))</formula>
    </cfRule>
    <cfRule type="containsText" dxfId="3275" priority="578" operator="containsText" text="Mayor">
      <formula>NOT(ISERROR(SEARCH("Mayor",AC10)))</formula>
    </cfRule>
    <cfRule type="containsText" dxfId="3274" priority="579" operator="containsText" text="Moderado">
      <formula>NOT(ISERROR(SEARCH("Moderado",AC10)))</formula>
    </cfRule>
    <cfRule type="containsText" dxfId="3273" priority="580" operator="containsText" text="Menor">
      <formula>NOT(ISERROR(SEARCH("Menor",AC10)))</formula>
    </cfRule>
    <cfRule type="containsText" dxfId="3272" priority="581" operator="containsText" text="Leve">
      <formula>NOT(ISERROR(SEARCH("Leve",AC10)))</formula>
    </cfRule>
  </conditionalFormatting>
  <conditionalFormatting sqref="AG10">
    <cfRule type="containsText" dxfId="3271" priority="568" operator="containsText" text="Extremo">
      <formula>NOT(ISERROR(SEARCH("Extremo",AG10)))</formula>
    </cfRule>
    <cfRule type="containsText" dxfId="3270" priority="569" operator="containsText" text="Alto">
      <formula>NOT(ISERROR(SEARCH("Alto",AG10)))</formula>
    </cfRule>
    <cfRule type="containsText" dxfId="3269" priority="570" operator="containsText" text="Moderado">
      <formula>NOT(ISERROR(SEARCH("Moderado",AG10)))</formula>
    </cfRule>
    <cfRule type="containsText" dxfId="3268" priority="571" operator="containsText" text="Menor">
      <formula>NOT(ISERROR(SEARCH("Menor",AG10)))</formula>
    </cfRule>
    <cfRule type="containsText" dxfId="3267" priority="572" operator="containsText" text="Bajo">
      <formula>NOT(ISERROR(SEARCH("Bajo",AG10)))</formula>
    </cfRule>
    <cfRule type="containsText" dxfId="3266" priority="573" operator="containsText" text="Moderado">
      <formula>NOT(ISERROR(SEARCH("Moderado",AG10)))</formula>
    </cfRule>
    <cfRule type="containsText" dxfId="3265" priority="574" operator="containsText" text="Extremo">
      <formula>NOT(ISERROR(SEARCH("Extremo",AG10)))</formula>
    </cfRule>
    <cfRule type="containsText" dxfId="3264" priority="575" operator="containsText" text="Baja">
      <formula>NOT(ISERROR(SEARCH("Baja",AG10)))</formula>
    </cfRule>
    <cfRule type="containsText" dxfId="3263" priority="576" operator="containsText" text="Alto">
      <formula>NOT(ISERROR(SEARCH("Alto",AG10)))</formula>
    </cfRule>
  </conditionalFormatting>
  <conditionalFormatting sqref="AA10:AA14">
    <cfRule type="containsText" dxfId="3262" priority="557" operator="containsText" text="Muy Alta">
      <formula>NOT(ISERROR(SEARCH("Muy Alta",AA10)))</formula>
    </cfRule>
    <cfRule type="containsText" dxfId="3261" priority="558" operator="containsText" text="Alta">
      <formula>NOT(ISERROR(SEARCH("Alta",AA10)))</formula>
    </cfRule>
    <cfRule type="containsText" dxfId="3260" priority="559" operator="containsText" text="Media">
      <formula>NOT(ISERROR(SEARCH("Media",AA10)))</formula>
    </cfRule>
    <cfRule type="containsText" dxfId="3259" priority="560" operator="containsText" text="Baja">
      <formula>NOT(ISERROR(SEARCH("Baja",AA10)))</formula>
    </cfRule>
    <cfRule type="containsText" dxfId="3258" priority="561" operator="containsText" text="Muy Baja">
      <formula>NOT(ISERROR(SEARCH("Muy Baja",AA10)))</formula>
    </cfRule>
  </conditionalFormatting>
  <conditionalFormatting sqref="AE10:AE14">
    <cfRule type="containsText" dxfId="3257" priority="552" operator="containsText" text="Catastrófico">
      <formula>NOT(ISERROR(SEARCH("Catastrófico",AE10)))</formula>
    </cfRule>
    <cfRule type="containsText" dxfId="3256" priority="553" operator="containsText" text="Moderado">
      <formula>NOT(ISERROR(SEARCH("Moderado",AE10)))</formula>
    </cfRule>
    <cfRule type="containsText" dxfId="3255" priority="554" operator="containsText" text="Menor">
      <formula>NOT(ISERROR(SEARCH("Menor",AE10)))</formula>
    </cfRule>
    <cfRule type="containsText" dxfId="3254" priority="555" operator="containsText" text="Leve">
      <formula>NOT(ISERROR(SEARCH("Leve",AE10)))</formula>
    </cfRule>
    <cfRule type="containsText" dxfId="3253" priority="556" operator="containsText" text="Mayor">
      <formula>NOT(ISERROR(SEARCH("Mayor",AE10)))</formula>
    </cfRule>
  </conditionalFormatting>
  <conditionalFormatting sqref="I15 I20 I40 I45 I25">
    <cfRule type="containsText" dxfId="3252" priority="529" operator="containsText" text="Muy Baja">
      <formula>NOT(ISERROR(SEARCH("Muy Baja",I15)))</formula>
    </cfRule>
    <cfRule type="containsText" dxfId="3251" priority="530" operator="containsText" text="Baja">
      <formula>NOT(ISERROR(SEARCH("Baja",I15)))</formula>
    </cfRule>
    <cfRule type="containsText" dxfId="3250" priority="532" operator="containsText" text="Muy Alta">
      <formula>NOT(ISERROR(SEARCH("Muy Alta",I15)))</formula>
    </cfRule>
    <cfRule type="containsText" dxfId="3249" priority="533" operator="containsText" text="Alta">
      <formula>NOT(ISERROR(SEARCH("Alta",I15)))</formula>
    </cfRule>
    <cfRule type="containsText" dxfId="3248" priority="534" operator="containsText" text="Media">
      <formula>NOT(ISERROR(SEARCH("Media",I15)))</formula>
    </cfRule>
    <cfRule type="containsText" dxfId="3247" priority="535" operator="containsText" text="Media">
      <formula>NOT(ISERROR(SEARCH("Media",I15)))</formula>
    </cfRule>
    <cfRule type="containsText" dxfId="3246" priority="536" operator="containsText" text="Media">
      <formula>NOT(ISERROR(SEARCH("Media",I15)))</formula>
    </cfRule>
    <cfRule type="containsText" dxfId="3245" priority="537" operator="containsText" text="Muy Baja">
      <formula>NOT(ISERROR(SEARCH("Muy Baja",I15)))</formula>
    </cfRule>
    <cfRule type="containsText" dxfId="3244" priority="538" operator="containsText" text="Baja">
      <formula>NOT(ISERROR(SEARCH("Baja",I15)))</formula>
    </cfRule>
    <cfRule type="containsText" dxfId="3243" priority="539" operator="containsText" text="Muy Baja">
      <formula>NOT(ISERROR(SEARCH("Muy Baja",I15)))</formula>
    </cfRule>
    <cfRule type="containsText" dxfId="3242" priority="540" operator="containsText" text="Muy Baja">
      <formula>NOT(ISERROR(SEARCH("Muy Baja",I15)))</formula>
    </cfRule>
    <cfRule type="containsText" dxfId="3241" priority="541" operator="containsText" text="Muy Baja">
      <formula>NOT(ISERROR(SEARCH("Muy Baja",I15)))</formula>
    </cfRule>
    <cfRule type="containsText" dxfId="3240" priority="542" operator="containsText" text="Muy Baja'Tabla probabilidad'!">
      <formula>NOT(ISERROR(SEARCH("Muy Baja'Tabla probabilidad'!",I15)))</formula>
    </cfRule>
    <cfRule type="containsText" dxfId="3239" priority="543" operator="containsText" text="Muy bajo">
      <formula>NOT(ISERROR(SEARCH("Muy bajo",I15)))</formula>
    </cfRule>
    <cfRule type="containsText" dxfId="3238" priority="544" operator="containsText" text="Alta">
      <formula>NOT(ISERROR(SEARCH("Alta",I15)))</formula>
    </cfRule>
    <cfRule type="containsText" dxfId="3237" priority="545" operator="containsText" text="Media">
      <formula>NOT(ISERROR(SEARCH("Media",I15)))</formula>
    </cfRule>
    <cfRule type="containsText" dxfId="3236" priority="546" operator="containsText" text="Baja">
      <formula>NOT(ISERROR(SEARCH("Baja",I15)))</formula>
    </cfRule>
    <cfRule type="containsText" dxfId="3235" priority="547" operator="containsText" text="Muy baja">
      <formula>NOT(ISERROR(SEARCH("Muy baja",I15)))</formula>
    </cfRule>
    <cfRule type="cellIs" dxfId="3234" priority="550" operator="between">
      <formula>1</formula>
      <formula>2</formula>
    </cfRule>
    <cfRule type="cellIs" dxfId="3233" priority="551" operator="between">
      <formula>0</formula>
      <formula>2</formula>
    </cfRule>
  </conditionalFormatting>
  <conditionalFormatting sqref="I15 I20 I40 I45 I25">
    <cfRule type="containsText" dxfId="3232" priority="531" operator="containsText" text="Muy Alta">
      <formula>NOT(ISERROR(SEARCH("Muy Alta",I15)))</formula>
    </cfRule>
  </conditionalFormatting>
  <conditionalFormatting sqref="Y15:Y19">
    <cfRule type="containsText" dxfId="3231" priority="523" operator="containsText" text="Muy Alta">
      <formula>NOT(ISERROR(SEARCH("Muy Alta",Y15)))</formula>
    </cfRule>
    <cfRule type="containsText" dxfId="3230" priority="524" operator="containsText" text="Alta">
      <formula>NOT(ISERROR(SEARCH("Alta",Y15)))</formula>
    </cfRule>
    <cfRule type="containsText" dxfId="3229" priority="525" operator="containsText" text="Media">
      <formula>NOT(ISERROR(SEARCH("Media",Y15)))</formula>
    </cfRule>
    <cfRule type="containsText" dxfId="3228" priority="526" operator="containsText" text="Muy Baja">
      <formula>NOT(ISERROR(SEARCH("Muy Baja",Y15)))</formula>
    </cfRule>
    <cfRule type="containsText" dxfId="3227" priority="527" operator="containsText" text="Baja">
      <formula>NOT(ISERROR(SEARCH("Baja",Y15)))</formula>
    </cfRule>
    <cfRule type="containsText" dxfId="3226" priority="528" operator="containsText" text="Muy Baja">
      <formula>NOT(ISERROR(SEARCH("Muy Baja",Y15)))</formula>
    </cfRule>
  </conditionalFormatting>
  <conditionalFormatting sqref="AC15:AC19">
    <cfRule type="containsText" dxfId="3225" priority="518" operator="containsText" text="Catastrófico">
      <formula>NOT(ISERROR(SEARCH("Catastrófico",AC15)))</formula>
    </cfRule>
    <cfRule type="containsText" dxfId="3224" priority="519" operator="containsText" text="Mayor">
      <formula>NOT(ISERROR(SEARCH("Mayor",AC15)))</formula>
    </cfRule>
    <cfRule type="containsText" dxfId="3223" priority="520" operator="containsText" text="Moderado">
      <formula>NOT(ISERROR(SEARCH("Moderado",AC15)))</formula>
    </cfRule>
    <cfRule type="containsText" dxfId="3222" priority="521" operator="containsText" text="Menor">
      <formula>NOT(ISERROR(SEARCH("Menor",AC15)))</formula>
    </cfRule>
    <cfRule type="containsText" dxfId="3221" priority="522" operator="containsText" text="Leve">
      <formula>NOT(ISERROR(SEARCH("Leve",AC15)))</formula>
    </cfRule>
  </conditionalFormatting>
  <conditionalFormatting sqref="AG15">
    <cfRule type="containsText" dxfId="3220" priority="509" operator="containsText" text="Extremo">
      <formula>NOT(ISERROR(SEARCH("Extremo",AG15)))</formula>
    </cfRule>
    <cfRule type="containsText" dxfId="3219" priority="510" operator="containsText" text="Alto">
      <formula>NOT(ISERROR(SEARCH("Alto",AG15)))</formula>
    </cfRule>
    <cfRule type="containsText" dxfId="3218" priority="511" operator="containsText" text="Moderado">
      <formula>NOT(ISERROR(SEARCH("Moderado",AG15)))</formula>
    </cfRule>
    <cfRule type="containsText" dxfId="3217" priority="512" operator="containsText" text="Menor">
      <formula>NOT(ISERROR(SEARCH("Menor",AG15)))</formula>
    </cfRule>
    <cfRule type="containsText" dxfId="3216" priority="513" operator="containsText" text="Bajo">
      <formula>NOT(ISERROR(SEARCH("Bajo",AG15)))</formula>
    </cfRule>
    <cfRule type="containsText" dxfId="3215" priority="514" operator="containsText" text="Moderado">
      <formula>NOT(ISERROR(SEARCH("Moderado",AG15)))</formula>
    </cfRule>
    <cfRule type="containsText" dxfId="3214" priority="515" operator="containsText" text="Extremo">
      <formula>NOT(ISERROR(SEARCH("Extremo",AG15)))</formula>
    </cfRule>
    <cfRule type="containsText" dxfId="3213" priority="516" operator="containsText" text="Baja">
      <formula>NOT(ISERROR(SEARCH("Baja",AG15)))</formula>
    </cfRule>
    <cfRule type="containsText" dxfId="3212" priority="517" operator="containsText" text="Alto">
      <formula>NOT(ISERROR(SEARCH("Alto",AG15)))</formula>
    </cfRule>
  </conditionalFormatting>
  <conditionalFormatting sqref="AA15:AA19">
    <cfRule type="containsText" dxfId="3211" priority="504" operator="containsText" text="Muy Alta">
      <formula>NOT(ISERROR(SEARCH("Muy Alta",AA15)))</formula>
    </cfRule>
    <cfRule type="containsText" dxfId="3210" priority="505" operator="containsText" text="Alta">
      <formula>NOT(ISERROR(SEARCH("Alta",AA15)))</formula>
    </cfRule>
    <cfRule type="containsText" dxfId="3209" priority="506" operator="containsText" text="Media">
      <formula>NOT(ISERROR(SEARCH("Media",AA15)))</formula>
    </cfRule>
    <cfRule type="containsText" dxfId="3208" priority="507" operator="containsText" text="Baja">
      <formula>NOT(ISERROR(SEARCH("Baja",AA15)))</formula>
    </cfRule>
    <cfRule type="containsText" dxfId="3207" priority="508" operator="containsText" text="Muy Baja">
      <formula>NOT(ISERROR(SEARCH("Muy Baja",AA15)))</formula>
    </cfRule>
  </conditionalFormatting>
  <conditionalFormatting sqref="AE15:AE19">
    <cfRule type="containsText" dxfId="3206" priority="499" operator="containsText" text="Catastrófico">
      <formula>NOT(ISERROR(SEARCH("Catastrófico",AE15)))</formula>
    </cfRule>
    <cfRule type="containsText" dxfId="3205" priority="500" operator="containsText" text="Moderado">
      <formula>NOT(ISERROR(SEARCH("Moderado",AE15)))</formula>
    </cfRule>
    <cfRule type="containsText" dxfId="3204" priority="501" operator="containsText" text="Menor">
      <formula>NOT(ISERROR(SEARCH("Menor",AE15)))</formula>
    </cfRule>
    <cfRule type="containsText" dxfId="3203" priority="502" operator="containsText" text="Leve">
      <formula>NOT(ISERROR(SEARCH("Leve",AE15)))</formula>
    </cfRule>
    <cfRule type="containsText" dxfId="3202" priority="503" operator="containsText" text="Mayor">
      <formula>NOT(ISERROR(SEARCH("Mayor",AE15)))</formula>
    </cfRule>
  </conditionalFormatting>
  <conditionalFormatting sqref="Y20:Y29">
    <cfRule type="containsText" dxfId="3201" priority="493" operator="containsText" text="Muy Alta">
      <formula>NOT(ISERROR(SEARCH("Muy Alta",Y20)))</formula>
    </cfRule>
    <cfRule type="containsText" dxfId="3200" priority="494" operator="containsText" text="Alta">
      <formula>NOT(ISERROR(SEARCH("Alta",Y20)))</formula>
    </cfRule>
    <cfRule type="containsText" dxfId="3199" priority="495" operator="containsText" text="Media">
      <formula>NOT(ISERROR(SEARCH("Media",Y20)))</formula>
    </cfRule>
    <cfRule type="containsText" dxfId="3198" priority="496" operator="containsText" text="Muy Baja">
      <formula>NOT(ISERROR(SEARCH("Muy Baja",Y20)))</formula>
    </cfRule>
    <cfRule type="containsText" dxfId="3197" priority="497" operator="containsText" text="Baja">
      <formula>NOT(ISERROR(SEARCH("Baja",Y20)))</formula>
    </cfRule>
    <cfRule type="containsText" dxfId="3196" priority="498" operator="containsText" text="Muy Baja">
      <formula>NOT(ISERROR(SEARCH("Muy Baja",Y20)))</formula>
    </cfRule>
  </conditionalFormatting>
  <conditionalFormatting sqref="AC20:AC29">
    <cfRule type="containsText" dxfId="3195" priority="488" operator="containsText" text="Catastrófico">
      <formula>NOT(ISERROR(SEARCH("Catastrófico",AC20)))</formula>
    </cfRule>
    <cfRule type="containsText" dxfId="3194" priority="489" operator="containsText" text="Mayor">
      <formula>NOT(ISERROR(SEARCH("Mayor",AC20)))</formula>
    </cfRule>
    <cfRule type="containsText" dxfId="3193" priority="490" operator="containsText" text="Moderado">
      <formula>NOT(ISERROR(SEARCH("Moderado",AC20)))</formula>
    </cfRule>
    <cfRule type="containsText" dxfId="3192" priority="491" operator="containsText" text="Menor">
      <formula>NOT(ISERROR(SEARCH("Menor",AC20)))</formula>
    </cfRule>
    <cfRule type="containsText" dxfId="3191" priority="492" operator="containsText" text="Leve">
      <formula>NOT(ISERROR(SEARCH("Leve",AC20)))</formula>
    </cfRule>
  </conditionalFormatting>
  <conditionalFormatting sqref="AG20 AG25">
    <cfRule type="containsText" dxfId="3190" priority="479" operator="containsText" text="Extremo">
      <formula>NOT(ISERROR(SEARCH("Extremo",AG20)))</formula>
    </cfRule>
    <cfRule type="containsText" dxfId="3189" priority="480" operator="containsText" text="Alto">
      <formula>NOT(ISERROR(SEARCH("Alto",AG20)))</formula>
    </cfRule>
    <cfRule type="containsText" dxfId="3188" priority="481" operator="containsText" text="Moderado">
      <formula>NOT(ISERROR(SEARCH("Moderado",AG20)))</formula>
    </cfRule>
    <cfRule type="containsText" dxfId="3187" priority="482" operator="containsText" text="Menor">
      <formula>NOT(ISERROR(SEARCH("Menor",AG20)))</formula>
    </cfRule>
    <cfRule type="containsText" dxfId="3186" priority="483" operator="containsText" text="Bajo">
      <formula>NOT(ISERROR(SEARCH("Bajo",AG20)))</formula>
    </cfRule>
    <cfRule type="containsText" dxfId="3185" priority="484" operator="containsText" text="Moderado">
      <formula>NOT(ISERROR(SEARCH("Moderado",AG20)))</formula>
    </cfRule>
    <cfRule type="containsText" dxfId="3184" priority="485" operator="containsText" text="Extremo">
      <formula>NOT(ISERROR(SEARCH("Extremo",AG20)))</formula>
    </cfRule>
    <cfRule type="containsText" dxfId="3183" priority="486" operator="containsText" text="Baja">
      <formula>NOT(ISERROR(SEARCH("Baja",AG20)))</formula>
    </cfRule>
    <cfRule type="containsText" dxfId="3182" priority="487" operator="containsText" text="Alto">
      <formula>NOT(ISERROR(SEARCH("Alto",AG20)))</formula>
    </cfRule>
  </conditionalFormatting>
  <conditionalFormatting sqref="AA20:AA29">
    <cfRule type="containsText" dxfId="3181" priority="474" operator="containsText" text="Muy Alta">
      <formula>NOT(ISERROR(SEARCH("Muy Alta",AA20)))</formula>
    </cfRule>
    <cfRule type="containsText" dxfId="3180" priority="475" operator="containsText" text="Alta">
      <formula>NOT(ISERROR(SEARCH("Alta",AA20)))</formula>
    </cfRule>
    <cfRule type="containsText" dxfId="3179" priority="476" operator="containsText" text="Media">
      <formula>NOT(ISERROR(SEARCH("Media",AA20)))</formula>
    </cfRule>
    <cfRule type="containsText" dxfId="3178" priority="477" operator="containsText" text="Baja">
      <formula>NOT(ISERROR(SEARCH("Baja",AA20)))</formula>
    </cfRule>
    <cfRule type="containsText" dxfId="3177" priority="478" operator="containsText" text="Muy Baja">
      <formula>NOT(ISERROR(SEARCH("Muy Baja",AA20)))</formula>
    </cfRule>
  </conditionalFormatting>
  <conditionalFormatting sqref="AE20:AE29">
    <cfRule type="containsText" dxfId="3176" priority="469" operator="containsText" text="Catastrófico">
      <formula>NOT(ISERROR(SEARCH("Catastrófico",AE20)))</formula>
    </cfRule>
    <cfRule type="containsText" dxfId="3175" priority="470" operator="containsText" text="Moderado">
      <formula>NOT(ISERROR(SEARCH("Moderado",AE20)))</formula>
    </cfRule>
    <cfRule type="containsText" dxfId="3174" priority="471" operator="containsText" text="Menor">
      <formula>NOT(ISERROR(SEARCH("Menor",AE20)))</formula>
    </cfRule>
    <cfRule type="containsText" dxfId="3173" priority="472" operator="containsText" text="Leve">
      <formula>NOT(ISERROR(SEARCH("Leve",AE20)))</formula>
    </cfRule>
    <cfRule type="containsText" dxfId="3172" priority="473" operator="containsText" text="Mayor">
      <formula>NOT(ISERROR(SEARCH("Mayor",AE20)))</formula>
    </cfRule>
  </conditionalFormatting>
  <conditionalFormatting sqref="Y40:Y44">
    <cfRule type="containsText" dxfId="3171" priority="463" operator="containsText" text="Muy Alta">
      <formula>NOT(ISERROR(SEARCH("Muy Alta",Y40)))</formula>
    </cfRule>
    <cfRule type="containsText" dxfId="3170" priority="464" operator="containsText" text="Alta">
      <formula>NOT(ISERROR(SEARCH("Alta",Y40)))</formula>
    </cfRule>
    <cfRule type="containsText" dxfId="3169" priority="465" operator="containsText" text="Media">
      <formula>NOT(ISERROR(SEARCH("Media",Y40)))</formula>
    </cfRule>
    <cfRule type="containsText" dxfId="3168" priority="466" operator="containsText" text="Muy Baja">
      <formula>NOT(ISERROR(SEARCH("Muy Baja",Y40)))</formula>
    </cfRule>
    <cfRule type="containsText" dxfId="3167" priority="467" operator="containsText" text="Baja">
      <formula>NOT(ISERROR(SEARCH("Baja",Y40)))</formula>
    </cfRule>
    <cfRule type="containsText" dxfId="3166" priority="468" operator="containsText" text="Muy Baja">
      <formula>NOT(ISERROR(SEARCH("Muy Baja",Y40)))</formula>
    </cfRule>
  </conditionalFormatting>
  <conditionalFormatting sqref="AC40:AC44">
    <cfRule type="containsText" dxfId="3165" priority="458" operator="containsText" text="Catastrófico">
      <formula>NOT(ISERROR(SEARCH("Catastrófico",AC40)))</formula>
    </cfRule>
    <cfRule type="containsText" dxfId="3164" priority="459" operator="containsText" text="Mayor">
      <formula>NOT(ISERROR(SEARCH("Mayor",AC40)))</formula>
    </cfRule>
    <cfRule type="containsText" dxfId="3163" priority="460" operator="containsText" text="Moderado">
      <formula>NOT(ISERROR(SEARCH("Moderado",AC40)))</formula>
    </cfRule>
    <cfRule type="containsText" dxfId="3162" priority="461" operator="containsText" text="Menor">
      <formula>NOT(ISERROR(SEARCH("Menor",AC40)))</formula>
    </cfRule>
    <cfRule type="containsText" dxfId="3161" priority="462" operator="containsText" text="Leve">
      <formula>NOT(ISERROR(SEARCH("Leve",AC40)))</formula>
    </cfRule>
  </conditionalFormatting>
  <conditionalFormatting sqref="AG40">
    <cfRule type="containsText" dxfId="3160" priority="449" operator="containsText" text="Extremo">
      <formula>NOT(ISERROR(SEARCH("Extremo",AG40)))</formula>
    </cfRule>
    <cfRule type="containsText" dxfId="3159" priority="450" operator="containsText" text="Alto">
      <formula>NOT(ISERROR(SEARCH("Alto",AG40)))</formula>
    </cfRule>
    <cfRule type="containsText" dxfId="3158" priority="451" operator="containsText" text="Moderado">
      <formula>NOT(ISERROR(SEARCH("Moderado",AG40)))</formula>
    </cfRule>
    <cfRule type="containsText" dxfId="3157" priority="452" operator="containsText" text="Menor">
      <formula>NOT(ISERROR(SEARCH("Menor",AG40)))</formula>
    </cfRule>
    <cfRule type="containsText" dxfId="3156" priority="453" operator="containsText" text="Bajo">
      <formula>NOT(ISERROR(SEARCH("Bajo",AG40)))</formula>
    </cfRule>
    <cfRule type="containsText" dxfId="3155" priority="454" operator="containsText" text="Moderado">
      <formula>NOT(ISERROR(SEARCH("Moderado",AG40)))</formula>
    </cfRule>
    <cfRule type="containsText" dxfId="3154" priority="455" operator="containsText" text="Extremo">
      <formula>NOT(ISERROR(SEARCH("Extremo",AG40)))</formula>
    </cfRule>
    <cfRule type="containsText" dxfId="3153" priority="456" operator="containsText" text="Baja">
      <formula>NOT(ISERROR(SEARCH("Baja",AG40)))</formula>
    </cfRule>
    <cfRule type="containsText" dxfId="3152" priority="457" operator="containsText" text="Alto">
      <formula>NOT(ISERROR(SEARCH("Alto",AG40)))</formula>
    </cfRule>
  </conditionalFormatting>
  <conditionalFormatting sqref="AA40:AA44">
    <cfRule type="containsText" dxfId="3151" priority="444" operator="containsText" text="Muy Alta">
      <formula>NOT(ISERROR(SEARCH("Muy Alta",AA40)))</formula>
    </cfRule>
    <cfRule type="containsText" dxfId="3150" priority="445" operator="containsText" text="Alta">
      <formula>NOT(ISERROR(SEARCH("Alta",AA40)))</formula>
    </cfRule>
    <cfRule type="containsText" dxfId="3149" priority="446" operator="containsText" text="Media">
      <formula>NOT(ISERROR(SEARCH("Media",AA40)))</formula>
    </cfRule>
    <cfRule type="containsText" dxfId="3148" priority="447" operator="containsText" text="Baja">
      <formula>NOT(ISERROR(SEARCH("Baja",AA40)))</formula>
    </cfRule>
    <cfRule type="containsText" dxfId="3147" priority="448" operator="containsText" text="Muy Baja">
      <formula>NOT(ISERROR(SEARCH("Muy Baja",AA40)))</formula>
    </cfRule>
  </conditionalFormatting>
  <conditionalFormatting sqref="AE40:AE44">
    <cfRule type="containsText" dxfId="3146" priority="439" operator="containsText" text="Catastrófico">
      <formula>NOT(ISERROR(SEARCH("Catastrófico",AE40)))</formula>
    </cfRule>
    <cfRule type="containsText" dxfId="3145" priority="440" operator="containsText" text="Moderado">
      <formula>NOT(ISERROR(SEARCH("Moderado",AE40)))</formula>
    </cfRule>
    <cfRule type="containsText" dxfId="3144" priority="441" operator="containsText" text="Menor">
      <formula>NOT(ISERROR(SEARCH("Menor",AE40)))</formula>
    </cfRule>
    <cfRule type="containsText" dxfId="3143" priority="442" operator="containsText" text="Leve">
      <formula>NOT(ISERROR(SEARCH("Leve",AE40)))</formula>
    </cfRule>
    <cfRule type="containsText" dxfId="3142" priority="443" operator="containsText" text="Mayor">
      <formula>NOT(ISERROR(SEARCH("Mayor",AE40)))</formula>
    </cfRule>
  </conditionalFormatting>
  <conditionalFormatting sqref="Y45:Y49">
    <cfRule type="containsText" dxfId="3141" priority="433" operator="containsText" text="Muy Alta">
      <formula>NOT(ISERROR(SEARCH("Muy Alta",Y45)))</formula>
    </cfRule>
    <cfRule type="containsText" dxfId="3140" priority="434" operator="containsText" text="Alta">
      <formula>NOT(ISERROR(SEARCH("Alta",Y45)))</formula>
    </cfRule>
    <cfRule type="containsText" dxfId="3139" priority="435" operator="containsText" text="Media">
      <formula>NOT(ISERROR(SEARCH("Media",Y45)))</formula>
    </cfRule>
    <cfRule type="containsText" dxfId="3138" priority="436" operator="containsText" text="Muy Baja">
      <formula>NOT(ISERROR(SEARCH("Muy Baja",Y45)))</formula>
    </cfRule>
    <cfRule type="containsText" dxfId="3137" priority="437" operator="containsText" text="Baja">
      <formula>NOT(ISERROR(SEARCH("Baja",Y45)))</formula>
    </cfRule>
    <cfRule type="containsText" dxfId="3136" priority="438" operator="containsText" text="Muy Baja">
      <formula>NOT(ISERROR(SEARCH("Muy Baja",Y45)))</formula>
    </cfRule>
  </conditionalFormatting>
  <conditionalFormatting sqref="AC45:AC49">
    <cfRule type="containsText" dxfId="3135" priority="428" operator="containsText" text="Catastrófico">
      <formula>NOT(ISERROR(SEARCH("Catastrófico",AC45)))</formula>
    </cfRule>
    <cfRule type="containsText" dxfId="3134" priority="429" operator="containsText" text="Mayor">
      <formula>NOT(ISERROR(SEARCH("Mayor",AC45)))</formula>
    </cfRule>
    <cfRule type="containsText" dxfId="3133" priority="430" operator="containsText" text="Moderado">
      <formula>NOT(ISERROR(SEARCH("Moderado",AC45)))</formula>
    </cfRule>
    <cfRule type="containsText" dxfId="3132" priority="431" operator="containsText" text="Menor">
      <formula>NOT(ISERROR(SEARCH("Menor",AC45)))</formula>
    </cfRule>
    <cfRule type="containsText" dxfId="3131" priority="432" operator="containsText" text="Leve">
      <formula>NOT(ISERROR(SEARCH("Leve",AC45)))</formula>
    </cfRule>
  </conditionalFormatting>
  <conditionalFormatting sqref="AG45">
    <cfRule type="containsText" dxfId="3130" priority="419" operator="containsText" text="Extremo">
      <formula>NOT(ISERROR(SEARCH("Extremo",AG45)))</formula>
    </cfRule>
    <cfRule type="containsText" dxfId="3129" priority="420" operator="containsText" text="Alto">
      <formula>NOT(ISERROR(SEARCH("Alto",AG45)))</formula>
    </cfRule>
    <cfRule type="containsText" dxfId="3128" priority="421" operator="containsText" text="Moderado">
      <formula>NOT(ISERROR(SEARCH("Moderado",AG45)))</formula>
    </cfRule>
    <cfRule type="containsText" dxfId="3127" priority="422" operator="containsText" text="Menor">
      <formula>NOT(ISERROR(SEARCH("Menor",AG45)))</formula>
    </cfRule>
    <cfRule type="containsText" dxfId="3126" priority="423" operator="containsText" text="Bajo">
      <formula>NOT(ISERROR(SEARCH("Bajo",AG45)))</formula>
    </cfRule>
    <cfRule type="containsText" dxfId="3125" priority="424" operator="containsText" text="Moderado">
      <formula>NOT(ISERROR(SEARCH("Moderado",AG45)))</formula>
    </cfRule>
    <cfRule type="containsText" dxfId="3124" priority="425" operator="containsText" text="Extremo">
      <formula>NOT(ISERROR(SEARCH("Extremo",AG45)))</formula>
    </cfRule>
    <cfRule type="containsText" dxfId="3123" priority="426" operator="containsText" text="Baja">
      <formula>NOT(ISERROR(SEARCH("Baja",AG45)))</formula>
    </cfRule>
    <cfRule type="containsText" dxfId="3122" priority="427" operator="containsText" text="Alto">
      <formula>NOT(ISERROR(SEARCH("Alto",AG45)))</formula>
    </cfRule>
  </conditionalFormatting>
  <conditionalFormatting sqref="AA45:AA49">
    <cfRule type="containsText" dxfId="3121" priority="414" operator="containsText" text="Muy Alta">
      <formula>NOT(ISERROR(SEARCH("Muy Alta",AA45)))</formula>
    </cfRule>
    <cfRule type="containsText" dxfId="3120" priority="415" operator="containsText" text="Alta">
      <formula>NOT(ISERROR(SEARCH("Alta",AA45)))</formula>
    </cfRule>
    <cfRule type="containsText" dxfId="3119" priority="416" operator="containsText" text="Media">
      <formula>NOT(ISERROR(SEARCH("Media",AA45)))</formula>
    </cfRule>
    <cfRule type="containsText" dxfId="3118" priority="417" operator="containsText" text="Baja">
      <formula>NOT(ISERROR(SEARCH("Baja",AA45)))</formula>
    </cfRule>
    <cfRule type="containsText" dxfId="3117" priority="418" operator="containsText" text="Muy Baja">
      <formula>NOT(ISERROR(SEARCH("Muy Baja",AA45)))</formula>
    </cfRule>
  </conditionalFormatting>
  <conditionalFormatting sqref="AE45:AE49">
    <cfRule type="containsText" dxfId="3116" priority="409" operator="containsText" text="Catastrófico">
      <formula>NOT(ISERROR(SEARCH("Catastrófico",AE45)))</formula>
    </cfRule>
    <cfRule type="containsText" dxfId="3115" priority="410" operator="containsText" text="Moderado">
      <formula>NOT(ISERROR(SEARCH("Moderado",AE45)))</formula>
    </cfRule>
    <cfRule type="containsText" dxfId="3114" priority="411" operator="containsText" text="Menor">
      <formula>NOT(ISERROR(SEARCH("Menor",AE45)))</formula>
    </cfRule>
    <cfRule type="containsText" dxfId="3113" priority="412" operator="containsText" text="Leve">
      <formula>NOT(ISERROR(SEARCH("Leve",AE45)))</formula>
    </cfRule>
    <cfRule type="containsText" dxfId="3112" priority="413" operator="containsText" text="Mayor">
      <formula>NOT(ISERROR(SEARCH("Mayor",AE45)))</formula>
    </cfRule>
  </conditionalFormatting>
  <conditionalFormatting sqref="N50 N55">
    <cfRule type="containsText" dxfId="3111" priority="398" operator="containsText" text="Extremo">
      <formula>NOT(ISERROR(SEARCH("Extremo",N50)))</formula>
    </cfRule>
    <cfRule type="containsText" dxfId="3110" priority="399" operator="containsText" text="Alto">
      <formula>NOT(ISERROR(SEARCH("Alto",N50)))</formula>
    </cfRule>
    <cfRule type="containsText" dxfId="3109" priority="400" operator="containsText" text="Bajo">
      <formula>NOT(ISERROR(SEARCH("Bajo",N50)))</formula>
    </cfRule>
    <cfRule type="containsText" dxfId="3108" priority="401" operator="containsText" text="Moderado">
      <formula>NOT(ISERROR(SEARCH("Moderado",N50)))</formula>
    </cfRule>
    <cfRule type="containsText" dxfId="3107" priority="402" operator="containsText" text="Extremo">
      <formula>NOT(ISERROR(SEARCH("Extremo",N50)))</formula>
    </cfRule>
  </conditionalFormatting>
  <conditionalFormatting sqref="I50 I55">
    <cfRule type="containsText" dxfId="3106" priority="369" operator="containsText" text="Muy Baja">
      <formula>NOT(ISERROR(SEARCH("Muy Baja",I50)))</formula>
    </cfRule>
    <cfRule type="containsText" dxfId="3105" priority="370" operator="containsText" text="Baja">
      <formula>NOT(ISERROR(SEARCH("Baja",I50)))</formula>
    </cfRule>
    <cfRule type="containsText" dxfId="3104" priority="372" operator="containsText" text="Muy Alta">
      <formula>NOT(ISERROR(SEARCH("Muy Alta",I50)))</formula>
    </cfRule>
    <cfRule type="containsText" dxfId="3103" priority="373" operator="containsText" text="Alta">
      <formula>NOT(ISERROR(SEARCH("Alta",I50)))</formula>
    </cfRule>
    <cfRule type="containsText" dxfId="3102" priority="374" operator="containsText" text="Media">
      <formula>NOT(ISERROR(SEARCH("Media",I50)))</formula>
    </cfRule>
    <cfRule type="containsText" dxfId="3101" priority="375" operator="containsText" text="Media">
      <formula>NOT(ISERROR(SEARCH("Media",I50)))</formula>
    </cfRule>
    <cfRule type="containsText" dxfId="3100" priority="376" operator="containsText" text="Media">
      <formula>NOT(ISERROR(SEARCH("Media",I50)))</formula>
    </cfRule>
    <cfRule type="containsText" dxfId="3099" priority="377" operator="containsText" text="Muy Baja">
      <formula>NOT(ISERROR(SEARCH("Muy Baja",I50)))</formula>
    </cfRule>
    <cfRule type="containsText" dxfId="3098" priority="378" operator="containsText" text="Baja">
      <formula>NOT(ISERROR(SEARCH("Baja",I50)))</formula>
    </cfRule>
    <cfRule type="containsText" dxfId="3097" priority="379" operator="containsText" text="Muy Baja">
      <formula>NOT(ISERROR(SEARCH("Muy Baja",I50)))</formula>
    </cfRule>
    <cfRule type="containsText" dxfId="3096" priority="380" operator="containsText" text="Muy Baja">
      <formula>NOT(ISERROR(SEARCH("Muy Baja",I50)))</formula>
    </cfRule>
    <cfRule type="containsText" dxfId="3095" priority="381" operator="containsText" text="Muy Baja">
      <formula>NOT(ISERROR(SEARCH("Muy Baja",I50)))</formula>
    </cfRule>
    <cfRule type="containsText" dxfId="3094" priority="382" operator="containsText" text="Muy Baja'Tabla probabilidad'!">
      <formula>NOT(ISERROR(SEARCH("Muy Baja'Tabla probabilidad'!",I50)))</formula>
    </cfRule>
    <cfRule type="containsText" dxfId="3093" priority="383" operator="containsText" text="Muy bajo">
      <formula>NOT(ISERROR(SEARCH("Muy bajo",I50)))</formula>
    </cfRule>
    <cfRule type="containsText" dxfId="3092" priority="384" operator="containsText" text="Alta">
      <formula>NOT(ISERROR(SEARCH("Alta",I50)))</formula>
    </cfRule>
    <cfRule type="containsText" dxfId="3091" priority="385" operator="containsText" text="Media">
      <formula>NOT(ISERROR(SEARCH("Media",I50)))</formula>
    </cfRule>
    <cfRule type="containsText" dxfId="3090" priority="386" operator="containsText" text="Baja">
      <formula>NOT(ISERROR(SEARCH("Baja",I50)))</formula>
    </cfRule>
    <cfRule type="containsText" dxfId="3089" priority="387" operator="containsText" text="Muy baja">
      <formula>NOT(ISERROR(SEARCH("Muy baja",I50)))</formula>
    </cfRule>
    <cfRule type="cellIs" dxfId="3088" priority="390" operator="between">
      <formula>1</formula>
      <formula>2</formula>
    </cfRule>
    <cfRule type="cellIs" dxfId="3087" priority="391" operator="between">
      <formula>0</formula>
      <formula>2</formula>
    </cfRule>
  </conditionalFormatting>
  <conditionalFormatting sqref="I50 I55">
    <cfRule type="containsText" dxfId="3086" priority="371" operator="containsText" text="Muy Alta">
      <formula>NOT(ISERROR(SEARCH("Muy Alta",I50)))</formula>
    </cfRule>
  </conditionalFormatting>
  <conditionalFormatting sqref="Y50:Y54">
    <cfRule type="containsText" dxfId="3085" priority="363" operator="containsText" text="Muy Alta">
      <formula>NOT(ISERROR(SEARCH("Muy Alta",Y50)))</formula>
    </cfRule>
    <cfRule type="containsText" dxfId="3084" priority="364" operator="containsText" text="Alta">
      <formula>NOT(ISERROR(SEARCH("Alta",Y50)))</formula>
    </cfRule>
    <cfRule type="containsText" dxfId="3083" priority="365" operator="containsText" text="Media">
      <formula>NOT(ISERROR(SEARCH("Media",Y50)))</formula>
    </cfRule>
    <cfRule type="containsText" dxfId="3082" priority="366" operator="containsText" text="Muy Baja">
      <formula>NOT(ISERROR(SEARCH("Muy Baja",Y50)))</formula>
    </cfRule>
    <cfRule type="containsText" dxfId="3081" priority="367" operator="containsText" text="Baja">
      <formula>NOT(ISERROR(SEARCH("Baja",Y50)))</formula>
    </cfRule>
    <cfRule type="containsText" dxfId="3080" priority="368" operator="containsText" text="Muy Baja">
      <formula>NOT(ISERROR(SEARCH("Muy Baja",Y50)))</formula>
    </cfRule>
  </conditionalFormatting>
  <conditionalFormatting sqref="AC50:AC54">
    <cfRule type="containsText" dxfId="3079" priority="358" operator="containsText" text="Catastrófico">
      <formula>NOT(ISERROR(SEARCH("Catastrófico",AC50)))</formula>
    </cfRule>
    <cfRule type="containsText" dxfId="3078" priority="359" operator="containsText" text="Mayor">
      <formula>NOT(ISERROR(SEARCH("Mayor",AC50)))</formula>
    </cfRule>
    <cfRule type="containsText" dxfId="3077" priority="360" operator="containsText" text="Moderado">
      <formula>NOT(ISERROR(SEARCH("Moderado",AC50)))</formula>
    </cfRule>
    <cfRule type="containsText" dxfId="3076" priority="361" operator="containsText" text="Menor">
      <formula>NOT(ISERROR(SEARCH("Menor",AC50)))</formula>
    </cfRule>
    <cfRule type="containsText" dxfId="3075" priority="362" operator="containsText" text="Leve">
      <formula>NOT(ISERROR(SEARCH("Leve",AC50)))</formula>
    </cfRule>
  </conditionalFormatting>
  <conditionalFormatting sqref="AG50">
    <cfRule type="containsText" dxfId="3074" priority="349" operator="containsText" text="Extremo">
      <formula>NOT(ISERROR(SEARCH("Extremo",AG50)))</formula>
    </cfRule>
    <cfRule type="containsText" dxfId="3073" priority="350" operator="containsText" text="Alto">
      <formula>NOT(ISERROR(SEARCH("Alto",AG50)))</formula>
    </cfRule>
    <cfRule type="containsText" dxfId="3072" priority="351" operator="containsText" text="Moderado">
      <formula>NOT(ISERROR(SEARCH("Moderado",AG50)))</formula>
    </cfRule>
    <cfRule type="containsText" dxfId="3071" priority="352" operator="containsText" text="Menor">
      <formula>NOT(ISERROR(SEARCH("Menor",AG50)))</formula>
    </cfRule>
    <cfRule type="containsText" dxfId="3070" priority="353" operator="containsText" text="Bajo">
      <formula>NOT(ISERROR(SEARCH("Bajo",AG50)))</formula>
    </cfRule>
    <cfRule type="containsText" dxfId="3069" priority="354" operator="containsText" text="Moderado">
      <formula>NOT(ISERROR(SEARCH("Moderado",AG50)))</formula>
    </cfRule>
    <cfRule type="containsText" dxfId="3068" priority="355" operator="containsText" text="Extremo">
      <formula>NOT(ISERROR(SEARCH("Extremo",AG50)))</formula>
    </cfRule>
    <cfRule type="containsText" dxfId="3067" priority="356" operator="containsText" text="Baja">
      <formula>NOT(ISERROR(SEARCH("Baja",AG50)))</formula>
    </cfRule>
    <cfRule type="containsText" dxfId="3066" priority="357" operator="containsText" text="Alto">
      <formula>NOT(ISERROR(SEARCH("Alto",AG50)))</formula>
    </cfRule>
  </conditionalFormatting>
  <conditionalFormatting sqref="AA50:AA54">
    <cfRule type="containsText" dxfId="3065" priority="344" operator="containsText" text="Muy Alta">
      <formula>NOT(ISERROR(SEARCH("Muy Alta",AA50)))</formula>
    </cfRule>
    <cfRule type="containsText" dxfId="3064" priority="345" operator="containsText" text="Alta">
      <formula>NOT(ISERROR(SEARCH("Alta",AA50)))</formula>
    </cfRule>
    <cfRule type="containsText" dxfId="3063" priority="346" operator="containsText" text="Media">
      <formula>NOT(ISERROR(SEARCH("Media",AA50)))</formula>
    </cfRule>
    <cfRule type="containsText" dxfId="3062" priority="347" operator="containsText" text="Baja">
      <formula>NOT(ISERROR(SEARCH("Baja",AA50)))</formula>
    </cfRule>
    <cfRule type="containsText" dxfId="3061" priority="348" operator="containsText" text="Muy Baja">
      <formula>NOT(ISERROR(SEARCH("Muy Baja",AA50)))</formula>
    </cfRule>
  </conditionalFormatting>
  <conditionalFormatting sqref="AE50:AE54">
    <cfRule type="containsText" dxfId="3060" priority="339" operator="containsText" text="Catastrófico">
      <formula>NOT(ISERROR(SEARCH("Catastrófico",AE50)))</formula>
    </cfRule>
    <cfRule type="containsText" dxfId="3059" priority="340" operator="containsText" text="Moderado">
      <formula>NOT(ISERROR(SEARCH("Moderado",AE50)))</formula>
    </cfRule>
    <cfRule type="containsText" dxfId="3058" priority="341" operator="containsText" text="Menor">
      <formula>NOT(ISERROR(SEARCH("Menor",AE50)))</formula>
    </cfRule>
    <cfRule type="containsText" dxfId="3057" priority="342" operator="containsText" text="Leve">
      <formula>NOT(ISERROR(SEARCH("Leve",AE50)))</formula>
    </cfRule>
    <cfRule type="containsText" dxfId="3056" priority="343" operator="containsText" text="Mayor">
      <formula>NOT(ISERROR(SEARCH("Mayor",AE50)))</formula>
    </cfRule>
  </conditionalFormatting>
  <conditionalFormatting sqref="Y55:Y59">
    <cfRule type="containsText" dxfId="3055" priority="273" operator="containsText" text="Muy Alta">
      <formula>NOT(ISERROR(SEARCH("Muy Alta",Y55)))</formula>
    </cfRule>
    <cfRule type="containsText" dxfId="3054" priority="274" operator="containsText" text="Alta">
      <formula>NOT(ISERROR(SEARCH("Alta",Y55)))</formula>
    </cfRule>
    <cfRule type="containsText" dxfId="3053" priority="275" operator="containsText" text="Media">
      <formula>NOT(ISERROR(SEARCH("Media",Y55)))</formula>
    </cfRule>
    <cfRule type="containsText" dxfId="3052" priority="276" operator="containsText" text="Muy Baja">
      <formula>NOT(ISERROR(SEARCH("Muy Baja",Y55)))</formula>
    </cfRule>
    <cfRule type="containsText" dxfId="3051" priority="277" operator="containsText" text="Baja">
      <formula>NOT(ISERROR(SEARCH("Baja",Y55)))</formula>
    </cfRule>
    <cfRule type="containsText" dxfId="3050" priority="278" operator="containsText" text="Muy Baja">
      <formula>NOT(ISERROR(SEARCH("Muy Baja",Y55)))</formula>
    </cfRule>
  </conditionalFormatting>
  <conditionalFormatting sqref="AC55:AC59">
    <cfRule type="containsText" dxfId="3049" priority="268" operator="containsText" text="Catastrófico">
      <formula>NOT(ISERROR(SEARCH("Catastrófico",AC55)))</formula>
    </cfRule>
    <cfRule type="containsText" dxfId="3048" priority="269" operator="containsText" text="Mayor">
      <formula>NOT(ISERROR(SEARCH("Mayor",AC55)))</formula>
    </cfRule>
    <cfRule type="containsText" dxfId="3047" priority="270" operator="containsText" text="Moderado">
      <formula>NOT(ISERROR(SEARCH("Moderado",AC55)))</formula>
    </cfRule>
    <cfRule type="containsText" dxfId="3046" priority="271" operator="containsText" text="Menor">
      <formula>NOT(ISERROR(SEARCH("Menor",AC55)))</formula>
    </cfRule>
    <cfRule type="containsText" dxfId="3045" priority="272" operator="containsText" text="Leve">
      <formula>NOT(ISERROR(SEARCH("Leve",AC55)))</formula>
    </cfRule>
  </conditionalFormatting>
  <conditionalFormatting sqref="AG55">
    <cfRule type="containsText" dxfId="3044" priority="259" operator="containsText" text="Extremo">
      <formula>NOT(ISERROR(SEARCH("Extremo",AG55)))</formula>
    </cfRule>
    <cfRule type="containsText" dxfId="3043" priority="260" operator="containsText" text="Alto">
      <formula>NOT(ISERROR(SEARCH("Alto",AG55)))</formula>
    </cfRule>
    <cfRule type="containsText" dxfId="3042" priority="261" operator="containsText" text="Moderado">
      <formula>NOT(ISERROR(SEARCH("Moderado",AG55)))</formula>
    </cfRule>
    <cfRule type="containsText" dxfId="3041" priority="262" operator="containsText" text="Menor">
      <formula>NOT(ISERROR(SEARCH("Menor",AG55)))</formula>
    </cfRule>
    <cfRule type="containsText" dxfId="3040" priority="263" operator="containsText" text="Bajo">
      <formula>NOT(ISERROR(SEARCH("Bajo",AG55)))</formula>
    </cfRule>
    <cfRule type="containsText" dxfId="3039" priority="264" operator="containsText" text="Moderado">
      <formula>NOT(ISERROR(SEARCH("Moderado",AG55)))</formula>
    </cfRule>
    <cfRule type="containsText" dxfId="3038" priority="265" operator="containsText" text="Extremo">
      <formula>NOT(ISERROR(SEARCH("Extremo",AG55)))</formula>
    </cfRule>
    <cfRule type="containsText" dxfId="3037" priority="266" operator="containsText" text="Baja">
      <formula>NOT(ISERROR(SEARCH("Baja",AG55)))</formula>
    </cfRule>
    <cfRule type="containsText" dxfId="3036" priority="267" operator="containsText" text="Alto">
      <formula>NOT(ISERROR(SEARCH("Alto",AG55)))</formula>
    </cfRule>
  </conditionalFormatting>
  <conditionalFormatting sqref="AA55:AA59">
    <cfRule type="containsText" dxfId="3035" priority="254" operator="containsText" text="Muy Alta">
      <formula>NOT(ISERROR(SEARCH("Muy Alta",AA55)))</formula>
    </cfRule>
    <cfRule type="containsText" dxfId="3034" priority="255" operator="containsText" text="Alta">
      <formula>NOT(ISERROR(SEARCH("Alta",AA55)))</formula>
    </cfRule>
    <cfRule type="containsText" dxfId="3033" priority="256" operator="containsText" text="Media">
      <formula>NOT(ISERROR(SEARCH("Media",AA55)))</formula>
    </cfRule>
    <cfRule type="containsText" dxfId="3032" priority="257" operator="containsText" text="Baja">
      <formula>NOT(ISERROR(SEARCH("Baja",AA55)))</formula>
    </cfRule>
    <cfRule type="containsText" dxfId="3031" priority="258" operator="containsText" text="Muy Baja">
      <formula>NOT(ISERROR(SEARCH("Muy Baja",AA55)))</formula>
    </cfRule>
  </conditionalFormatting>
  <conditionalFormatting sqref="AE55:AE59">
    <cfRule type="containsText" dxfId="3030" priority="249" operator="containsText" text="Catastrófico">
      <formula>NOT(ISERROR(SEARCH("Catastrófico",AE55)))</formula>
    </cfRule>
    <cfRule type="containsText" dxfId="3029" priority="250" operator="containsText" text="Moderado">
      <formula>NOT(ISERROR(SEARCH("Moderado",AE55)))</formula>
    </cfRule>
    <cfRule type="containsText" dxfId="3028" priority="251" operator="containsText" text="Menor">
      <formula>NOT(ISERROR(SEARCH("Menor",AE55)))</formula>
    </cfRule>
    <cfRule type="containsText" dxfId="3027" priority="252" operator="containsText" text="Leve">
      <formula>NOT(ISERROR(SEARCH("Leve",AE55)))</formula>
    </cfRule>
    <cfRule type="containsText" dxfId="3026" priority="253" operator="containsText" text="Mayor">
      <formula>NOT(ISERROR(SEARCH("Mayor",AE55)))</formula>
    </cfRule>
  </conditionalFormatting>
  <conditionalFormatting sqref="N30">
    <cfRule type="containsText" dxfId="3025" priority="244" operator="containsText" text="Extremo">
      <formula>NOT(ISERROR(SEARCH("Extremo",N30)))</formula>
    </cfRule>
    <cfRule type="containsText" dxfId="3024" priority="245" operator="containsText" text="Alto">
      <formula>NOT(ISERROR(SEARCH("Alto",N30)))</formula>
    </cfRule>
    <cfRule type="containsText" dxfId="3023" priority="246" operator="containsText" text="Bajo">
      <formula>NOT(ISERROR(SEARCH("Bajo",N30)))</formula>
    </cfRule>
    <cfRule type="containsText" dxfId="3022" priority="247" operator="containsText" text="Moderado">
      <formula>NOT(ISERROR(SEARCH("Moderado",N30)))</formula>
    </cfRule>
    <cfRule type="containsText" dxfId="3021" priority="248" operator="containsText" text="Extremo">
      <formula>NOT(ISERROR(SEARCH("Extremo",N30)))</formula>
    </cfRule>
  </conditionalFormatting>
  <conditionalFormatting sqref="I30">
    <cfRule type="containsText" dxfId="3020" priority="221" operator="containsText" text="Muy Baja">
      <formula>NOT(ISERROR(SEARCH("Muy Baja",I30)))</formula>
    </cfRule>
    <cfRule type="containsText" dxfId="3019" priority="222" operator="containsText" text="Baja">
      <formula>NOT(ISERROR(SEARCH("Baja",I30)))</formula>
    </cfRule>
    <cfRule type="containsText" dxfId="3018" priority="224" operator="containsText" text="Muy Alta">
      <formula>NOT(ISERROR(SEARCH("Muy Alta",I30)))</formula>
    </cfRule>
    <cfRule type="containsText" dxfId="3017" priority="225" operator="containsText" text="Alta">
      <formula>NOT(ISERROR(SEARCH("Alta",I30)))</formula>
    </cfRule>
    <cfRule type="containsText" dxfId="3016" priority="226" operator="containsText" text="Media">
      <formula>NOT(ISERROR(SEARCH("Media",I30)))</formula>
    </cfRule>
    <cfRule type="containsText" dxfId="3015" priority="227" operator="containsText" text="Media">
      <formula>NOT(ISERROR(SEARCH("Media",I30)))</formula>
    </cfRule>
    <cfRule type="containsText" dxfId="3014" priority="228" operator="containsText" text="Media">
      <formula>NOT(ISERROR(SEARCH("Media",I30)))</formula>
    </cfRule>
    <cfRule type="containsText" dxfId="3013" priority="229" operator="containsText" text="Muy Baja">
      <formula>NOT(ISERROR(SEARCH("Muy Baja",I30)))</formula>
    </cfRule>
    <cfRule type="containsText" dxfId="3012" priority="230" operator="containsText" text="Baja">
      <formula>NOT(ISERROR(SEARCH("Baja",I30)))</formula>
    </cfRule>
    <cfRule type="containsText" dxfId="3011" priority="231" operator="containsText" text="Muy Baja">
      <formula>NOT(ISERROR(SEARCH("Muy Baja",I30)))</formula>
    </cfRule>
    <cfRule type="containsText" dxfId="3010" priority="232" operator="containsText" text="Muy Baja">
      <formula>NOT(ISERROR(SEARCH("Muy Baja",I30)))</formula>
    </cfRule>
    <cfRule type="containsText" dxfId="3009" priority="233" operator="containsText" text="Muy Baja">
      <formula>NOT(ISERROR(SEARCH("Muy Baja",I30)))</formula>
    </cfRule>
    <cfRule type="containsText" dxfId="3008" priority="234" operator="containsText" text="Muy Baja'Tabla probabilidad'!">
      <formula>NOT(ISERROR(SEARCH("Muy Baja'Tabla probabilidad'!",I30)))</formula>
    </cfRule>
    <cfRule type="containsText" dxfId="3007" priority="235" operator="containsText" text="Muy bajo">
      <formula>NOT(ISERROR(SEARCH("Muy bajo",I30)))</formula>
    </cfRule>
    <cfRule type="containsText" dxfId="3006" priority="236" operator="containsText" text="Alta">
      <formula>NOT(ISERROR(SEARCH("Alta",I30)))</formula>
    </cfRule>
    <cfRule type="containsText" dxfId="3005" priority="237" operator="containsText" text="Media">
      <formula>NOT(ISERROR(SEARCH("Media",I30)))</formula>
    </cfRule>
    <cfRule type="containsText" dxfId="3004" priority="238" operator="containsText" text="Baja">
      <formula>NOT(ISERROR(SEARCH("Baja",I30)))</formula>
    </cfRule>
    <cfRule type="containsText" dxfId="3003" priority="239" operator="containsText" text="Muy baja">
      <formula>NOT(ISERROR(SEARCH("Muy baja",I30)))</formula>
    </cfRule>
    <cfRule type="cellIs" dxfId="3002" priority="242" operator="between">
      <formula>1</formula>
      <formula>2</formula>
    </cfRule>
    <cfRule type="cellIs" dxfId="3001" priority="243" operator="between">
      <formula>0</formula>
      <formula>2</formula>
    </cfRule>
  </conditionalFormatting>
  <conditionalFormatting sqref="I30">
    <cfRule type="containsText" dxfId="3000" priority="223" operator="containsText" text="Muy Alta">
      <formula>NOT(ISERROR(SEARCH("Muy Alta",I30)))</formula>
    </cfRule>
  </conditionalFormatting>
  <conditionalFormatting sqref="Y30:Y34">
    <cfRule type="containsText" dxfId="2999" priority="215" operator="containsText" text="Muy Alta">
      <formula>NOT(ISERROR(SEARCH("Muy Alta",Y30)))</formula>
    </cfRule>
    <cfRule type="containsText" dxfId="2998" priority="216" operator="containsText" text="Alta">
      <formula>NOT(ISERROR(SEARCH("Alta",Y30)))</formula>
    </cfRule>
    <cfRule type="containsText" dxfId="2997" priority="217" operator="containsText" text="Media">
      <formula>NOT(ISERROR(SEARCH("Media",Y30)))</formula>
    </cfRule>
    <cfRule type="containsText" dxfId="2996" priority="218" operator="containsText" text="Muy Baja">
      <formula>NOT(ISERROR(SEARCH("Muy Baja",Y30)))</formula>
    </cfRule>
    <cfRule type="containsText" dxfId="2995" priority="219" operator="containsText" text="Baja">
      <formula>NOT(ISERROR(SEARCH("Baja",Y30)))</formula>
    </cfRule>
    <cfRule type="containsText" dxfId="2994" priority="220" operator="containsText" text="Muy Baja">
      <formula>NOT(ISERROR(SEARCH("Muy Baja",Y30)))</formula>
    </cfRule>
  </conditionalFormatting>
  <conditionalFormatting sqref="AC30:AC34">
    <cfRule type="containsText" dxfId="2993" priority="210" operator="containsText" text="Catastrófico">
      <formula>NOT(ISERROR(SEARCH("Catastrófico",AC30)))</formula>
    </cfRule>
    <cfRule type="containsText" dxfId="2992" priority="211" operator="containsText" text="Mayor">
      <formula>NOT(ISERROR(SEARCH("Mayor",AC30)))</formula>
    </cfRule>
    <cfRule type="containsText" dxfId="2991" priority="212" operator="containsText" text="Moderado">
      <formula>NOT(ISERROR(SEARCH("Moderado",AC30)))</formula>
    </cfRule>
    <cfRule type="containsText" dxfId="2990" priority="213" operator="containsText" text="Menor">
      <formula>NOT(ISERROR(SEARCH("Menor",AC30)))</formula>
    </cfRule>
    <cfRule type="containsText" dxfId="2989" priority="214" operator="containsText" text="Leve">
      <formula>NOT(ISERROR(SEARCH("Leve",AC30)))</formula>
    </cfRule>
  </conditionalFormatting>
  <conditionalFormatting sqref="AG30">
    <cfRule type="containsText" dxfId="2988" priority="201" operator="containsText" text="Extremo">
      <formula>NOT(ISERROR(SEARCH("Extremo",AG30)))</formula>
    </cfRule>
    <cfRule type="containsText" dxfId="2987" priority="202" operator="containsText" text="Alto">
      <formula>NOT(ISERROR(SEARCH("Alto",AG30)))</formula>
    </cfRule>
    <cfRule type="containsText" dxfId="2986" priority="203" operator="containsText" text="Moderado">
      <formula>NOT(ISERROR(SEARCH("Moderado",AG30)))</formula>
    </cfRule>
    <cfRule type="containsText" dxfId="2985" priority="204" operator="containsText" text="Menor">
      <formula>NOT(ISERROR(SEARCH("Menor",AG30)))</formula>
    </cfRule>
    <cfRule type="containsText" dxfId="2984" priority="205" operator="containsText" text="Bajo">
      <formula>NOT(ISERROR(SEARCH("Bajo",AG30)))</formula>
    </cfRule>
    <cfRule type="containsText" dxfId="2983" priority="206" operator="containsText" text="Moderado">
      <formula>NOT(ISERROR(SEARCH("Moderado",AG30)))</formula>
    </cfRule>
    <cfRule type="containsText" dxfId="2982" priority="207" operator="containsText" text="Extremo">
      <formula>NOT(ISERROR(SEARCH("Extremo",AG30)))</formula>
    </cfRule>
    <cfRule type="containsText" dxfId="2981" priority="208" operator="containsText" text="Baja">
      <formula>NOT(ISERROR(SEARCH("Baja",AG30)))</formula>
    </cfRule>
    <cfRule type="containsText" dxfId="2980" priority="209" operator="containsText" text="Alto">
      <formula>NOT(ISERROR(SEARCH("Alto",AG30)))</formula>
    </cfRule>
  </conditionalFormatting>
  <conditionalFormatting sqref="AA30:AA34">
    <cfRule type="containsText" dxfId="2979" priority="196" operator="containsText" text="Muy Alta">
      <formula>NOT(ISERROR(SEARCH("Muy Alta",AA30)))</formula>
    </cfRule>
    <cfRule type="containsText" dxfId="2978" priority="197" operator="containsText" text="Alta">
      <formula>NOT(ISERROR(SEARCH("Alta",AA30)))</formula>
    </cfRule>
    <cfRule type="containsText" dxfId="2977" priority="198" operator="containsText" text="Media">
      <formula>NOT(ISERROR(SEARCH("Media",AA30)))</formula>
    </cfRule>
    <cfRule type="containsText" dxfId="2976" priority="199" operator="containsText" text="Baja">
      <formula>NOT(ISERROR(SEARCH("Baja",AA30)))</formula>
    </cfRule>
    <cfRule type="containsText" dxfId="2975" priority="200" operator="containsText" text="Muy Baja">
      <formula>NOT(ISERROR(SEARCH("Muy Baja",AA30)))</formula>
    </cfRule>
  </conditionalFormatting>
  <conditionalFormatting sqref="AE30:AE34">
    <cfRule type="containsText" dxfId="2974" priority="191" operator="containsText" text="Catastrófico">
      <formula>NOT(ISERROR(SEARCH("Catastrófico",AE30)))</formula>
    </cfRule>
    <cfRule type="containsText" dxfId="2973" priority="192" operator="containsText" text="Moderado">
      <formula>NOT(ISERROR(SEARCH("Moderado",AE30)))</formula>
    </cfRule>
    <cfRule type="containsText" dxfId="2972" priority="193" operator="containsText" text="Menor">
      <formula>NOT(ISERROR(SEARCH("Menor",AE30)))</formula>
    </cfRule>
    <cfRule type="containsText" dxfId="2971" priority="194" operator="containsText" text="Leve">
      <formula>NOT(ISERROR(SEARCH("Leve",AE30)))</formula>
    </cfRule>
    <cfRule type="containsText" dxfId="2970" priority="195" operator="containsText" text="Mayor">
      <formula>NOT(ISERROR(SEARCH("Mayor",AE30)))</formula>
    </cfRule>
  </conditionalFormatting>
  <conditionalFormatting sqref="N35">
    <cfRule type="containsText" dxfId="2969" priority="174" operator="containsText" text="Extremo">
      <formula>NOT(ISERROR(SEARCH("Extremo",N35)))</formula>
    </cfRule>
    <cfRule type="containsText" dxfId="2968" priority="175" operator="containsText" text="Alto">
      <formula>NOT(ISERROR(SEARCH("Alto",N35)))</formula>
    </cfRule>
    <cfRule type="containsText" dxfId="2967" priority="176" operator="containsText" text="Bajo">
      <formula>NOT(ISERROR(SEARCH("Bajo",N35)))</formula>
    </cfRule>
    <cfRule type="containsText" dxfId="2966" priority="177" operator="containsText" text="Moderado">
      <formula>NOT(ISERROR(SEARCH("Moderado",N35)))</formula>
    </cfRule>
    <cfRule type="containsText" dxfId="2965" priority="178" operator="containsText" text="Extremo">
      <formula>NOT(ISERROR(SEARCH("Extremo",N35)))</formula>
    </cfRule>
  </conditionalFormatting>
  <conditionalFormatting sqref="I35">
    <cfRule type="containsText" dxfId="2964" priority="151" operator="containsText" text="Muy Baja">
      <formula>NOT(ISERROR(SEARCH("Muy Baja",I35)))</formula>
    </cfRule>
    <cfRule type="containsText" dxfId="2963" priority="152" operator="containsText" text="Baja">
      <formula>NOT(ISERROR(SEARCH("Baja",I35)))</formula>
    </cfRule>
    <cfRule type="containsText" dxfId="2962" priority="154" operator="containsText" text="Muy Alta">
      <formula>NOT(ISERROR(SEARCH("Muy Alta",I35)))</formula>
    </cfRule>
    <cfRule type="containsText" dxfId="2961" priority="155" operator="containsText" text="Alta">
      <formula>NOT(ISERROR(SEARCH("Alta",I35)))</formula>
    </cfRule>
    <cfRule type="containsText" dxfId="2960" priority="156" operator="containsText" text="Media">
      <formula>NOT(ISERROR(SEARCH("Media",I35)))</formula>
    </cfRule>
    <cfRule type="containsText" dxfId="2959" priority="157" operator="containsText" text="Media">
      <formula>NOT(ISERROR(SEARCH("Media",I35)))</formula>
    </cfRule>
    <cfRule type="containsText" dxfId="2958" priority="158" operator="containsText" text="Media">
      <formula>NOT(ISERROR(SEARCH("Media",I35)))</formula>
    </cfRule>
    <cfRule type="containsText" dxfId="2957" priority="159" operator="containsText" text="Muy Baja">
      <formula>NOT(ISERROR(SEARCH("Muy Baja",I35)))</formula>
    </cfRule>
    <cfRule type="containsText" dxfId="2956" priority="160" operator="containsText" text="Baja">
      <formula>NOT(ISERROR(SEARCH("Baja",I35)))</formula>
    </cfRule>
    <cfRule type="containsText" dxfId="2955" priority="161" operator="containsText" text="Muy Baja">
      <formula>NOT(ISERROR(SEARCH("Muy Baja",I35)))</formula>
    </cfRule>
    <cfRule type="containsText" dxfId="2954" priority="162" operator="containsText" text="Muy Baja">
      <formula>NOT(ISERROR(SEARCH("Muy Baja",I35)))</formula>
    </cfRule>
    <cfRule type="containsText" dxfId="2953" priority="163" operator="containsText" text="Muy Baja">
      <formula>NOT(ISERROR(SEARCH("Muy Baja",I35)))</formula>
    </cfRule>
    <cfRule type="containsText" dxfId="2952" priority="164" operator="containsText" text="Muy Baja'Tabla probabilidad'!">
      <formula>NOT(ISERROR(SEARCH("Muy Baja'Tabla probabilidad'!",I35)))</formula>
    </cfRule>
    <cfRule type="containsText" dxfId="2951" priority="165" operator="containsText" text="Muy bajo">
      <formula>NOT(ISERROR(SEARCH("Muy bajo",I35)))</formula>
    </cfRule>
    <cfRule type="containsText" dxfId="2950" priority="166" operator="containsText" text="Alta">
      <formula>NOT(ISERROR(SEARCH("Alta",I35)))</formula>
    </cfRule>
    <cfRule type="containsText" dxfId="2949" priority="167" operator="containsText" text="Media">
      <formula>NOT(ISERROR(SEARCH("Media",I35)))</formula>
    </cfRule>
    <cfRule type="containsText" dxfId="2948" priority="168" operator="containsText" text="Baja">
      <formula>NOT(ISERROR(SEARCH("Baja",I35)))</formula>
    </cfRule>
    <cfRule type="containsText" dxfId="2947" priority="169" operator="containsText" text="Muy baja">
      <formula>NOT(ISERROR(SEARCH("Muy baja",I35)))</formula>
    </cfRule>
    <cfRule type="cellIs" dxfId="2946" priority="172" operator="between">
      <formula>1</formula>
      <formula>2</formula>
    </cfRule>
    <cfRule type="cellIs" dxfId="2945" priority="173" operator="between">
      <formula>0</formula>
      <formula>2</formula>
    </cfRule>
  </conditionalFormatting>
  <conditionalFormatting sqref="I35">
    <cfRule type="containsText" dxfId="2944" priority="153" operator="containsText" text="Muy Alta">
      <formula>NOT(ISERROR(SEARCH("Muy Alta",I35)))</formula>
    </cfRule>
  </conditionalFormatting>
  <conditionalFormatting sqref="Y35:Y39">
    <cfRule type="containsText" dxfId="2943" priority="145" operator="containsText" text="Muy Alta">
      <formula>NOT(ISERROR(SEARCH("Muy Alta",Y35)))</formula>
    </cfRule>
    <cfRule type="containsText" dxfId="2942" priority="146" operator="containsText" text="Alta">
      <formula>NOT(ISERROR(SEARCH("Alta",Y35)))</formula>
    </cfRule>
    <cfRule type="containsText" dxfId="2941" priority="147" operator="containsText" text="Media">
      <formula>NOT(ISERROR(SEARCH("Media",Y35)))</formula>
    </cfRule>
    <cfRule type="containsText" dxfId="2940" priority="148" operator="containsText" text="Muy Baja">
      <formula>NOT(ISERROR(SEARCH("Muy Baja",Y35)))</formula>
    </cfRule>
    <cfRule type="containsText" dxfId="2939" priority="149" operator="containsText" text="Baja">
      <formula>NOT(ISERROR(SEARCH("Baja",Y35)))</formula>
    </cfRule>
    <cfRule type="containsText" dxfId="2938" priority="150" operator="containsText" text="Muy Baja">
      <formula>NOT(ISERROR(SEARCH("Muy Baja",Y35)))</formula>
    </cfRule>
  </conditionalFormatting>
  <conditionalFormatting sqref="AC35:AC39">
    <cfRule type="containsText" dxfId="2937" priority="140" operator="containsText" text="Catastrófico">
      <formula>NOT(ISERROR(SEARCH("Catastrófico",AC35)))</formula>
    </cfRule>
    <cfRule type="containsText" dxfId="2936" priority="141" operator="containsText" text="Mayor">
      <formula>NOT(ISERROR(SEARCH("Mayor",AC35)))</formula>
    </cfRule>
    <cfRule type="containsText" dxfId="2935" priority="142" operator="containsText" text="Moderado">
      <formula>NOT(ISERROR(SEARCH("Moderado",AC35)))</formula>
    </cfRule>
    <cfRule type="containsText" dxfId="2934" priority="143" operator="containsText" text="Menor">
      <formula>NOT(ISERROR(SEARCH("Menor",AC35)))</formula>
    </cfRule>
    <cfRule type="containsText" dxfId="2933" priority="144" operator="containsText" text="Leve">
      <formula>NOT(ISERROR(SEARCH("Leve",AC35)))</formula>
    </cfRule>
  </conditionalFormatting>
  <conditionalFormatting sqref="AG35">
    <cfRule type="containsText" dxfId="2932" priority="131" operator="containsText" text="Extremo">
      <formula>NOT(ISERROR(SEARCH("Extremo",AG35)))</formula>
    </cfRule>
    <cfRule type="containsText" dxfId="2931" priority="132" operator="containsText" text="Alto">
      <formula>NOT(ISERROR(SEARCH("Alto",AG35)))</formula>
    </cfRule>
    <cfRule type="containsText" dxfId="2930" priority="133" operator="containsText" text="Moderado">
      <formula>NOT(ISERROR(SEARCH("Moderado",AG35)))</formula>
    </cfRule>
    <cfRule type="containsText" dxfId="2929" priority="134" operator="containsText" text="Menor">
      <formula>NOT(ISERROR(SEARCH("Menor",AG35)))</formula>
    </cfRule>
    <cfRule type="containsText" dxfId="2928" priority="135" operator="containsText" text="Bajo">
      <formula>NOT(ISERROR(SEARCH("Bajo",AG35)))</formula>
    </cfRule>
    <cfRule type="containsText" dxfId="2927" priority="136" operator="containsText" text="Moderado">
      <formula>NOT(ISERROR(SEARCH("Moderado",AG35)))</formula>
    </cfRule>
    <cfRule type="containsText" dxfId="2926" priority="137" operator="containsText" text="Extremo">
      <formula>NOT(ISERROR(SEARCH("Extremo",AG35)))</formula>
    </cfRule>
    <cfRule type="containsText" dxfId="2925" priority="138" operator="containsText" text="Baja">
      <formula>NOT(ISERROR(SEARCH("Baja",AG35)))</formula>
    </cfRule>
    <cfRule type="containsText" dxfId="2924" priority="139" operator="containsText" text="Alto">
      <formula>NOT(ISERROR(SEARCH("Alto",AG35)))</formula>
    </cfRule>
  </conditionalFormatting>
  <conditionalFormatting sqref="AA35:AA39">
    <cfRule type="containsText" dxfId="2923" priority="126" operator="containsText" text="Muy Alta">
      <formula>NOT(ISERROR(SEARCH("Muy Alta",AA35)))</formula>
    </cfRule>
    <cfRule type="containsText" dxfId="2922" priority="127" operator="containsText" text="Alta">
      <formula>NOT(ISERROR(SEARCH("Alta",AA35)))</formula>
    </cfRule>
    <cfRule type="containsText" dxfId="2921" priority="128" operator="containsText" text="Media">
      <formula>NOT(ISERROR(SEARCH("Media",AA35)))</formula>
    </cfRule>
    <cfRule type="containsText" dxfId="2920" priority="129" operator="containsText" text="Baja">
      <formula>NOT(ISERROR(SEARCH("Baja",AA35)))</formula>
    </cfRule>
    <cfRule type="containsText" dxfId="2919" priority="130" operator="containsText" text="Muy Baja">
      <formula>NOT(ISERROR(SEARCH("Muy Baja",AA35)))</formula>
    </cfRule>
  </conditionalFormatting>
  <conditionalFormatting sqref="AE35:AE39">
    <cfRule type="containsText" dxfId="2918" priority="121" operator="containsText" text="Catastrófico">
      <formula>NOT(ISERROR(SEARCH("Catastrófico",AE35)))</formula>
    </cfRule>
    <cfRule type="containsText" dxfId="2917" priority="122" operator="containsText" text="Moderado">
      <formula>NOT(ISERROR(SEARCH("Moderado",AE35)))</formula>
    </cfRule>
    <cfRule type="containsText" dxfId="2916" priority="123" operator="containsText" text="Menor">
      <formula>NOT(ISERROR(SEARCH("Menor",AE35)))</formula>
    </cfRule>
    <cfRule type="containsText" dxfId="2915" priority="124" operator="containsText" text="Leve">
      <formula>NOT(ISERROR(SEARCH("Leve",AE35)))</formula>
    </cfRule>
    <cfRule type="containsText" dxfId="2914" priority="125" operator="containsText" text="Mayor">
      <formula>NOT(ISERROR(SEARCH("Mayor",AE35)))</formula>
    </cfRule>
  </conditionalFormatting>
  <conditionalFormatting sqref="L15">
    <cfRule type="containsText" dxfId="2913" priority="103" operator="containsText" text="Catastrófico">
      <formula>NOT(ISERROR(SEARCH("Catastrófico",L15)))</formula>
    </cfRule>
    <cfRule type="containsText" dxfId="2912" priority="104" operator="containsText" text="Mayor">
      <formula>NOT(ISERROR(SEARCH("Mayor",L15)))</formula>
    </cfRule>
    <cfRule type="containsText" dxfId="2911" priority="105" operator="containsText" text="Alta">
      <formula>NOT(ISERROR(SEARCH("Alta",L15)))</formula>
    </cfRule>
    <cfRule type="containsText" dxfId="2910" priority="106" operator="containsText" text="Moderado">
      <formula>NOT(ISERROR(SEARCH("Moderado",L15)))</formula>
    </cfRule>
    <cfRule type="containsText" dxfId="2909" priority="107" operator="containsText" text="Menor">
      <formula>NOT(ISERROR(SEARCH("Menor",L15)))</formula>
    </cfRule>
    <cfRule type="containsText" dxfId="2908" priority="108" operator="containsText" text="Leve">
      <formula>NOT(ISERROR(SEARCH("Leve",L15)))</formula>
    </cfRule>
  </conditionalFormatting>
  <conditionalFormatting sqref="M15">
    <cfRule type="containsText" dxfId="2907" priority="97" operator="containsText" text="Catastrófico">
      <formula>NOT(ISERROR(SEARCH("Catastrófico",M15)))</formula>
    </cfRule>
    <cfRule type="containsText" dxfId="2906" priority="98" operator="containsText" text="Mayor">
      <formula>NOT(ISERROR(SEARCH("Mayor",M15)))</formula>
    </cfRule>
    <cfRule type="containsText" dxfId="2905" priority="99" operator="containsText" text="Alta">
      <formula>NOT(ISERROR(SEARCH("Alta",M15)))</formula>
    </cfRule>
    <cfRule type="containsText" dxfId="2904" priority="100" operator="containsText" text="Moderado">
      <formula>NOT(ISERROR(SEARCH("Moderado",M15)))</formula>
    </cfRule>
    <cfRule type="containsText" dxfId="2903" priority="101" operator="containsText" text="Menor">
      <formula>NOT(ISERROR(SEARCH("Menor",M15)))</formula>
    </cfRule>
    <cfRule type="containsText" dxfId="2902" priority="102" operator="containsText" text="Leve">
      <formula>NOT(ISERROR(SEARCH("Leve",M15)))</formula>
    </cfRule>
  </conditionalFormatting>
  <conditionalFormatting sqref="L20">
    <cfRule type="containsText" dxfId="2901" priority="91" operator="containsText" text="Catastrófico">
      <formula>NOT(ISERROR(SEARCH("Catastrófico",L20)))</formula>
    </cfRule>
    <cfRule type="containsText" dxfId="2900" priority="92" operator="containsText" text="Mayor">
      <formula>NOT(ISERROR(SEARCH("Mayor",L20)))</formula>
    </cfRule>
    <cfRule type="containsText" dxfId="2899" priority="93" operator="containsText" text="Alta">
      <formula>NOT(ISERROR(SEARCH("Alta",L20)))</formula>
    </cfRule>
    <cfRule type="containsText" dxfId="2898" priority="94" operator="containsText" text="Moderado">
      <formula>NOT(ISERROR(SEARCH("Moderado",L20)))</formula>
    </cfRule>
    <cfRule type="containsText" dxfId="2897" priority="95" operator="containsText" text="Menor">
      <formula>NOT(ISERROR(SEARCH("Menor",L20)))</formula>
    </cfRule>
    <cfRule type="containsText" dxfId="2896" priority="96" operator="containsText" text="Leve">
      <formula>NOT(ISERROR(SEARCH("Leve",L20)))</formula>
    </cfRule>
  </conditionalFormatting>
  <conditionalFormatting sqref="M20">
    <cfRule type="containsText" dxfId="2895" priority="85" operator="containsText" text="Catastrófico">
      <formula>NOT(ISERROR(SEARCH("Catastrófico",M20)))</formula>
    </cfRule>
    <cfRule type="containsText" dxfId="2894" priority="86" operator="containsText" text="Mayor">
      <formula>NOT(ISERROR(SEARCH("Mayor",M20)))</formula>
    </cfRule>
    <cfRule type="containsText" dxfId="2893" priority="87" operator="containsText" text="Alta">
      <formula>NOT(ISERROR(SEARCH("Alta",M20)))</formula>
    </cfRule>
    <cfRule type="containsText" dxfId="2892" priority="88" operator="containsText" text="Moderado">
      <formula>NOT(ISERROR(SEARCH("Moderado",M20)))</formula>
    </cfRule>
    <cfRule type="containsText" dxfId="2891" priority="89" operator="containsText" text="Menor">
      <formula>NOT(ISERROR(SEARCH("Menor",M20)))</formula>
    </cfRule>
    <cfRule type="containsText" dxfId="2890" priority="90" operator="containsText" text="Leve">
      <formula>NOT(ISERROR(SEARCH("Leve",M20)))</formula>
    </cfRule>
  </conditionalFormatting>
  <conditionalFormatting sqref="L25">
    <cfRule type="containsText" dxfId="2889" priority="79" operator="containsText" text="Catastrófico">
      <formula>NOT(ISERROR(SEARCH("Catastrófico",L25)))</formula>
    </cfRule>
    <cfRule type="containsText" dxfId="2888" priority="80" operator="containsText" text="Mayor">
      <formula>NOT(ISERROR(SEARCH("Mayor",L25)))</formula>
    </cfRule>
    <cfRule type="containsText" dxfId="2887" priority="81" operator="containsText" text="Alta">
      <formula>NOT(ISERROR(SEARCH("Alta",L25)))</formula>
    </cfRule>
    <cfRule type="containsText" dxfId="2886" priority="82" operator="containsText" text="Moderado">
      <formula>NOT(ISERROR(SEARCH("Moderado",L25)))</formula>
    </cfRule>
    <cfRule type="containsText" dxfId="2885" priority="83" operator="containsText" text="Menor">
      <formula>NOT(ISERROR(SEARCH("Menor",L25)))</formula>
    </cfRule>
    <cfRule type="containsText" dxfId="2884" priority="84" operator="containsText" text="Leve">
      <formula>NOT(ISERROR(SEARCH("Leve",L25)))</formula>
    </cfRule>
  </conditionalFormatting>
  <conditionalFormatting sqref="M25">
    <cfRule type="containsText" dxfId="2883" priority="73" operator="containsText" text="Catastrófico">
      <formula>NOT(ISERROR(SEARCH("Catastrófico",M25)))</formula>
    </cfRule>
    <cfRule type="containsText" dxfId="2882" priority="74" operator="containsText" text="Mayor">
      <formula>NOT(ISERROR(SEARCH("Mayor",M25)))</formula>
    </cfRule>
    <cfRule type="containsText" dxfId="2881" priority="75" operator="containsText" text="Alta">
      <formula>NOT(ISERROR(SEARCH("Alta",M25)))</formula>
    </cfRule>
    <cfRule type="containsText" dxfId="2880" priority="76" operator="containsText" text="Moderado">
      <formula>NOT(ISERROR(SEARCH("Moderado",M25)))</formula>
    </cfRule>
    <cfRule type="containsText" dxfId="2879" priority="77" operator="containsText" text="Menor">
      <formula>NOT(ISERROR(SEARCH("Menor",M25)))</formula>
    </cfRule>
    <cfRule type="containsText" dxfId="2878" priority="78" operator="containsText" text="Leve">
      <formula>NOT(ISERROR(SEARCH("Leve",M25)))</formula>
    </cfRule>
  </conditionalFormatting>
  <conditionalFormatting sqref="L30">
    <cfRule type="containsText" dxfId="2877" priority="67" operator="containsText" text="Catastrófico">
      <formula>NOT(ISERROR(SEARCH("Catastrófico",L30)))</formula>
    </cfRule>
    <cfRule type="containsText" dxfId="2876" priority="68" operator="containsText" text="Mayor">
      <formula>NOT(ISERROR(SEARCH("Mayor",L30)))</formula>
    </cfRule>
    <cfRule type="containsText" dxfId="2875" priority="69" operator="containsText" text="Alta">
      <formula>NOT(ISERROR(SEARCH("Alta",L30)))</formula>
    </cfRule>
    <cfRule type="containsText" dxfId="2874" priority="70" operator="containsText" text="Moderado">
      <formula>NOT(ISERROR(SEARCH("Moderado",L30)))</formula>
    </cfRule>
    <cfRule type="containsText" dxfId="2873" priority="71" operator="containsText" text="Menor">
      <formula>NOT(ISERROR(SEARCH("Menor",L30)))</formula>
    </cfRule>
    <cfRule type="containsText" dxfId="2872" priority="72" operator="containsText" text="Leve">
      <formula>NOT(ISERROR(SEARCH("Leve",L30)))</formula>
    </cfRule>
  </conditionalFormatting>
  <conditionalFormatting sqref="M30">
    <cfRule type="containsText" dxfId="2871" priority="61" operator="containsText" text="Catastrófico">
      <formula>NOT(ISERROR(SEARCH("Catastrófico",M30)))</formula>
    </cfRule>
    <cfRule type="containsText" dxfId="2870" priority="62" operator="containsText" text="Mayor">
      <formula>NOT(ISERROR(SEARCH("Mayor",M30)))</formula>
    </cfRule>
    <cfRule type="containsText" dxfId="2869" priority="63" operator="containsText" text="Alta">
      <formula>NOT(ISERROR(SEARCH("Alta",M30)))</formula>
    </cfRule>
    <cfRule type="containsText" dxfId="2868" priority="64" operator="containsText" text="Moderado">
      <formula>NOT(ISERROR(SEARCH("Moderado",M30)))</formula>
    </cfRule>
    <cfRule type="containsText" dxfId="2867" priority="65" operator="containsText" text="Menor">
      <formula>NOT(ISERROR(SEARCH("Menor",M30)))</formula>
    </cfRule>
    <cfRule type="containsText" dxfId="2866" priority="66" operator="containsText" text="Leve">
      <formula>NOT(ISERROR(SEARCH("Leve",M30)))</formula>
    </cfRule>
  </conditionalFormatting>
  <conditionalFormatting sqref="L35">
    <cfRule type="containsText" dxfId="2865" priority="55" operator="containsText" text="Catastrófico">
      <formula>NOT(ISERROR(SEARCH("Catastrófico",L35)))</formula>
    </cfRule>
    <cfRule type="containsText" dxfId="2864" priority="56" operator="containsText" text="Mayor">
      <formula>NOT(ISERROR(SEARCH("Mayor",L35)))</formula>
    </cfRule>
    <cfRule type="containsText" dxfId="2863" priority="57" operator="containsText" text="Alta">
      <formula>NOT(ISERROR(SEARCH("Alta",L35)))</formula>
    </cfRule>
    <cfRule type="containsText" dxfId="2862" priority="58" operator="containsText" text="Moderado">
      <formula>NOT(ISERROR(SEARCH("Moderado",L35)))</formula>
    </cfRule>
    <cfRule type="containsText" dxfId="2861" priority="59" operator="containsText" text="Menor">
      <formula>NOT(ISERROR(SEARCH("Menor",L35)))</formula>
    </cfRule>
    <cfRule type="containsText" dxfId="2860" priority="60" operator="containsText" text="Leve">
      <formula>NOT(ISERROR(SEARCH("Leve",L35)))</formula>
    </cfRule>
  </conditionalFormatting>
  <conditionalFormatting sqref="M35">
    <cfRule type="containsText" dxfId="2859" priority="49" operator="containsText" text="Catastrófico">
      <formula>NOT(ISERROR(SEARCH("Catastrófico",M35)))</formula>
    </cfRule>
    <cfRule type="containsText" dxfId="2858" priority="50" operator="containsText" text="Mayor">
      <formula>NOT(ISERROR(SEARCH("Mayor",M35)))</formula>
    </cfRule>
    <cfRule type="containsText" dxfId="2857" priority="51" operator="containsText" text="Alta">
      <formula>NOT(ISERROR(SEARCH("Alta",M35)))</formula>
    </cfRule>
    <cfRule type="containsText" dxfId="2856" priority="52" operator="containsText" text="Moderado">
      <formula>NOT(ISERROR(SEARCH("Moderado",M35)))</formula>
    </cfRule>
    <cfRule type="containsText" dxfId="2855" priority="53" operator="containsText" text="Menor">
      <formula>NOT(ISERROR(SEARCH("Menor",M35)))</formula>
    </cfRule>
    <cfRule type="containsText" dxfId="2854" priority="54" operator="containsText" text="Leve">
      <formula>NOT(ISERROR(SEARCH("Leve",M35)))</formula>
    </cfRule>
  </conditionalFormatting>
  <conditionalFormatting sqref="L40">
    <cfRule type="containsText" dxfId="2853" priority="43" operator="containsText" text="Catastrófico">
      <formula>NOT(ISERROR(SEARCH("Catastrófico",L40)))</formula>
    </cfRule>
    <cfRule type="containsText" dxfId="2852" priority="44" operator="containsText" text="Mayor">
      <formula>NOT(ISERROR(SEARCH("Mayor",L40)))</formula>
    </cfRule>
    <cfRule type="containsText" dxfId="2851" priority="45" operator="containsText" text="Alta">
      <formula>NOT(ISERROR(SEARCH("Alta",L40)))</formula>
    </cfRule>
    <cfRule type="containsText" dxfId="2850" priority="46" operator="containsText" text="Moderado">
      <formula>NOT(ISERROR(SEARCH("Moderado",L40)))</formula>
    </cfRule>
    <cfRule type="containsText" dxfId="2849" priority="47" operator="containsText" text="Menor">
      <formula>NOT(ISERROR(SEARCH("Menor",L40)))</formula>
    </cfRule>
    <cfRule type="containsText" dxfId="2848" priority="48" operator="containsText" text="Leve">
      <formula>NOT(ISERROR(SEARCH("Leve",L40)))</formula>
    </cfRule>
  </conditionalFormatting>
  <conditionalFormatting sqref="M40">
    <cfRule type="containsText" dxfId="2847" priority="37" operator="containsText" text="Catastrófico">
      <formula>NOT(ISERROR(SEARCH("Catastrófico",M40)))</formula>
    </cfRule>
    <cfRule type="containsText" dxfId="2846" priority="38" operator="containsText" text="Mayor">
      <formula>NOT(ISERROR(SEARCH("Mayor",M40)))</formula>
    </cfRule>
    <cfRule type="containsText" dxfId="2845" priority="39" operator="containsText" text="Alta">
      <formula>NOT(ISERROR(SEARCH("Alta",M40)))</formula>
    </cfRule>
    <cfRule type="containsText" dxfId="2844" priority="40" operator="containsText" text="Moderado">
      <formula>NOT(ISERROR(SEARCH("Moderado",M40)))</formula>
    </cfRule>
    <cfRule type="containsText" dxfId="2843" priority="41" operator="containsText" text="Menor">
      <formula>NOT(ISERROR(SEARCH("Menor",M40)))</formula>
    </cfRule>
    <cfRule type="containsText" dxfId="2842" priority="42" operator="containsText" text="Leve">
      <formula>NOT(ISERROR(SEARCH("Leve",M40)))</formula>
    </cfRule>
  </conditionalFormatting>
  <conditionalFormatting sqref="L45">
    <cfRule type="containsText" dxfId="2841" priority="31" operator="containsText" text="Catastrófico">
      <formula>NOT(ISERROR(SEARCH("Catastrófico",L45)))</formula>
    </cfRule>
    <cfRule type="containsText" dxfId="2840" priority="32" operator="containsText" text="Mayor">
      <formula>NOT(ISERROR(SEARCH("Mayor",L45)))</formula>
    </cfRule>
    <cfRule type="containsText" dxfId="2839" priority="33" operator="containsText" text="Alta">
      <formula>NOT(ISERROR(SEARCH("Alta",L45)))</formula>
    </cfRule>
    <cfRule type="containsText" dxfId="2838" priority="34" operator="containsText" text="Moderado">
      <formula>NOT(ISERROR(SEARCH("Moderado",L45)))</formula>
    </cfRule>
    <cfRule type="containsText" dxfId="2837" priority="35" operator="containsText" text="Menor">
      <formula>NOT(ISERROR(SEARCH("Menor",L45)))</formula>
    </cfRule>
    <cfRule type="containsText" dxfId="2836" priority="36" operator="containsText" text="Leve">
      <formula>NOT(ISERROR(SEARCH("Leve",L45)))</formula>
    </cfRule>
  </conditionalFormatting>
  <conditionalFormatting sqref="M45">
    <cfRule type="containsText" dxfId="2835" priority="25" operator="containsText" text="Catastrófico">
      <formula>NOT(ISERROR(SEARCH("Catastrófico",M45)))</formula>
    </cfRule>
    <cfRule type="containsText" dxfId="2834" priority="26" operator="containsText" text="Mayor">
      <formula>NOT(ISERROR(SEARCH("Mayor",M45)))</formula>
    </cfRule>
    <cfRule type="containsText" dxfId="2833" priority="27" operator="containsText" text="Alta">
      <formula>NOT(ISERROR(SEARCH("Alta",M45)))</formula>
    </cfRule>
    <cfRule type="containsText" dxfId="2832" priority="28" operator="containsText" text="Moderado">
      <formula>NOT(ISERROR(SEARCH("Moderado",M45)))</formula>
    </cfRule>
    <cfRule type="containsText" dxfId="2831" priority="29" operator="containsText" text="Menor">
      <formula>NOT(ISERROR(SEARCH("Menor",M45)))</formula>
    </cfRule>
    <cfRule type="containsText" dxfId="2830" priority="30" operator="containsText" text="Leve">
      <formula>NOT(ISERROR(SEARCH("Leve",M45)))</formula>
    </cfRule>
  </conditionalFormatting>
  <conditionalFormatting sqref="L50">
    <cfRule type="containsText" dxfId="2829" priority="19" operator="containsText" text="Catastrófico">
      <formula>NOT(ISERROR(SEARCH("Catastrófico",L50)))</formula>
    </cfRule>
    <cfRule type="containsText" dxfId="2828" priority="20" operator="containsText" text="Mayor">
      <formula>NOT(ISERROR(SEARCH("Mayor",L50)))</formula>
    </cfRule>
    <cfRule type="containsText" dxfId="2827" priority="21" operator="containsText" text="Alta">
      <formula>NOT(ISERROR(SEARCH("Alta",L50)))</formula>
    </cfRule>
    <cfRule type="containsText" dxfId="2826" priority="22" operator="containsText" text="Moderado">
      <formula>NOT(ISERROR(SEARCH("Moderado",L50)))</formula>
    </cfRule>
    <cfRule type="containsText" dxfId="2825" priority="23" operator="containsText" text="Menor">
      <formula>NOT(ISERROR(SEARCH("Menor",L50)))</formula>
    </cfRule>
    <cfRule type="containsText" dxfId="2824" priority="24" operator="containsText" text="Leve">
      <formula>NOT(ISERROR(SEARCH("Leve",L50)))</formula>
    </cfRule>
  </conditionalFormatting>
  <conditionalFormatting sqref="M50">
    <cfRule type="containsText" dxfId="2823" priority="13" operator="containsText" text="Catastrófico">
      <formula>NOT(ISERROR(SEARCH("Catastrófico",M50)))</formula>
    </cfRule>
    <cfRule type="containsText" dxfId="2822" priority="14" operator="containsText" text="Mayor">
      <formula>NOT(ISERROR(SEARCH("Mayor",M50)))</formula>
    </cfRule>
    <cfRule type="containsText" dxfId="2821" priority="15" operator="containsText" text="Alta">
      <formula>NOT(ISERROR(SEARCH("Alta",M50)))</formula>
    </cfRule>
    <cfRule type="containsText" dxfId="2820" priority="16" operator="containsText" text="Moderado">
      <formula>NOT(ISERROR(SEARCH("Moderado",M50)))</formula>
    </cfRule>
    <cfRule type="containsText" dxfId="2819" priority="17" operator="containsText" text="Menor">
      <formula>NOT(ISERROR(SEARCH("Menor",M50)))</formula>
    </cfRule>
    <cfRule type="containsText" dxfId="2818" priority="18" operator="containsText" text="Leve">
      <formula>NOT(ISERROR(SEARCH("Leve",M50)))</formula>
    </cfRule>
  </conditionalFormatting>
  <conditionalFormatting sqref="L55">
    <cfRule type="containsText" dxfId="2817" priority="7" operator="containsText" text="Catastrófico">
      <formula>NOT(ISERROR(SEARCH("Catastrófico",L55)))</formula>
    </cfRule>
    <cfRule type="containsText" dxfId="2816" priority="8" operator="containsText" text="Mayor">
      <formula>NOT(ISERROR(SEARCH("Mayor",L55)))</formula>
    </cfRule>
    <cfRule type="containsText" dxfId="2815" priority="9" operator="containsText" text="Alta">
      <formula>NOT(ISERROR(SEARCH("Alta",L55)))</formula>
    </cfRule>
    <cfRule type="containsText" dxfId="2814" priority="10" operator="containsText" text="Moderado">
      <formula>NOT(ISERROR(SEARCH("Moderado",L55)))</formula>
    </cfRule>
    <cfRule type="containsText" dxfId="2813" priority="11" operator="containsText" text="Menor">
      <formula>NOT(ISERROR(SEARCH("Menor",L55)))</formula>
    </cfRule>
    <cfRule type="containsText" dxfId="2812" priority="12" operator="containsText" text="Leve">
      <formula>NOT(ISERROR(SEARCH("Leve",L55)))</formula>
    </cfRule>
  </conditionalFormatting>
  <conditionalFormatting sqref="M55">
    <cfRule type="containsText" dxfId="2811" priority="1" operator="containsText" text="Catastrófico">
      <formula>NOT(ISERROR(SEARCH("Catastrófico",M55)))</formula>
    </cfRule>
    <cfRule type="containsText" dxfId="2810" priority="2" operator="containsText" text="Mayor">
      <formula>NOT(ISERROR(SEARCH("Mayor",M55)))</formula>
    </cfRule>
    <cfRule type="containsText" dxfId="2809" priority="3" operator="containsText" text="Alta">
      <formula>NOT(ISERROR(SEARCH("Alta",M55)))</formula>
    </cfRule>
    <cfRule type="containsText" dxfId="2808" priority="4" operator="containsText" text="Moderado">
      <formula>NOT(ISERROR(SEARCH("Moderado",M55)))</formula>
    </cfRule>
    <cfRule type="containsText" dxfId="2807" priority="5" operator="containsText" text="Menor">
      <formula>NOT(ISERROR(SEARCH("Menor",M55)))</formula>
    </cfRule>
    <cfRule type="containsText" dxfId="2806" priority="6" operator="containsText" text="Leve">
      <formula>NOT(ISERROR(SEARCH("Leve",M55)))</formula>
    </cfRule>
  </conditionalFormatting>
  <dataValidations xWindow="1261" yWindow="542" count="1">
    <dataValidation allowBlank="1" showInputMessage="1" showErrorMessage="1" prompt="Enunciar cuál es el control" sqref="P41" xr:uid="{61608951-B30F-46D6-9B55-58D8D41F5FD9}"/>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816" operator="containsText" id="{85F911A9-FF11-4B11-A4CC-F406EAB53E70}">
            <xm:f>NOT(ISERROR(SEARCH('Tabla probabilidad'!$B$5,I10)))</xm:f>
            <xm:f>'Tabla probabilidad'!$B$5</xm:f>
            <x14:dxf>
              <font>
                <color rgb="FF006100"/>
              </font>
              <fill>
                <patternFill>
                  <bgColor rgb="FFC6EFCE"/>
                </patternFill>
              </fill>
            </x14:dxf>
          </x14:cfRule>
          <x14:cfRule type="containsText" priority="817" operator="containsText" id="{C222FDBF-3C08-4113-9351-76033CF06434}">
            <xm:f>NOT(ISERROR(SEARCH('Tabla probabilidad'!$B$5,I10)))</xm:f>
            <xm:f>'Tabla probabilidad'!$B$5</xm:f>
            <x14:dxf>
              <font>
                <color rgb="FF9C0006"/>
              </font>
              <fill>
                <patternFill>
                  <bgColor rgb="FFFFC7CE"/>
                </patternFill>
              </fill>
            </x14:dxf>
          </x14:cfRule>
          <xm:sqref>I10</xm:sqref>
        </x14:conditionalFormatting>
        <x14:conditionalFormatting xmlns:xm="http://schemas.microsoft.com/office/excel/2006/main">
          <x14:cfRule type="containsText" priority="548" operator="containsText" id="{130BBF8F-6F36-4C1F-BB40-DA538C9DA4BA}">
            <xm:f>NOT(ISERROR(SEARCH('Tabla probabilidad'!$B$5,I15)))</xm:f>
            <xm:f>'Tabla probabilidad'!$B$5</xm:f>
            <x14:dxf>
              <font>
                <color rgb="FF006100"/>
              </font>
              <fill>
                <patternFill>
                  <bgColor rgb="FFC6EFCE"/>
                </patternFill>
              </fill>
            </x14:dxf>
          </x14:cfRule>
          <x14:cfRule type="containsText" priority="549" operator="containsText" id="{0DBD8F32-72F4-47FE-A8E8-92CA123A277C}">
            <xm:f>NOT(ISERROR(SEARCH('Tabla probabilidad'!$B$5,I15)))</xm:f>
            <xm:f>'Tabla probabilidad'!$B$5</xm:f>
            <x14:dxf>
              <font>
                <color rgb="FF9C0006"/>
              </font>
              <fill>
                <patternFill>
                  <bgColor rgb="FFFFC7CE"/>
                </patternFill>
              </fill>
            </x14:dxf>
          </x14:cfRule>
          <xm:sqref>I15 I20 I40 I45 I25</xm:sqref>
        </x14:conditionalFormatting>
        <x14:conditionalFormatting xmlns:xm="http://schemas.microsoft.com/office/excel/2006/main">
          <x14:cfRule type="containsText" priority="388" operator="containsText" id="{DF7D542B-1BF1-4317-8F9F-9E217298398A}">
            <xm:f>NOT(ISERROR(SEARCH('Tabla probabilidad'!$B$5,I50)))</xm:f>
            <xm:f>'Tabla probabilidad'!$B$5</xm:f>
            <x14:dxf>
              <font>
                <color rgb="FF006100"/>
              </font>
              <fill>
                <patternFill>
                  <bgColor rgb="FFC6EFCE"/>
                </patternFill>
              </fill>
            </x14:dxf>
          </x14:cfRule>
          <x14:cfRule type="containsText" priority="389" operator="containsText" id="{588CF624-76F0-4DA9-B250-68F531E8679C}">
            <xm:f>NOT(ISERROR(SEARCH('Tabla probabilidad'!$B$5,I50)))</xm:f>
            <xm:f>'Tabla probabilidad'!$B$5</xm:f>
            <x14:dxf>
              <font>
                <color rgb="FF9C0006"/>
              </font>
              <fill>
                <patternFill>
                  <bgColor rgb="FFFFC7CE"/>
                </patternFill>
              </fill>
            </x14:dxf>
          </x14:cfRule>
          <xm:sqref>I50 I55</xm:sqref>
        </x14:conditionalFormatting>
        <x14:conditionalFormatting xmlns:xm="http://schemas.microsoft.com/office/excel/2006/main">
          <x14:cfRule type="containsText" priority="240" operator="containsText" id="{D15E9E7A-1ACF-42DD-A6D0-2985EF17902B}">
            <xm:f>NOT(ISERROR(SEARCH('Tabla probabilidad'!$B$5,I30)))</xm:f>
            <xm:f>'Tabla probabilidad'!$B$5</xm:f>
            <x14:dxf>
              <font>
                <color rgb="FF006100"/>
              </font>
              <fill>
                <patternFill>
                  <bgColor rgb="FFC6EFCE"/>
                </patternFill>
              </fill>
            </x14:dxf>
          </x14:cfRule>
          <x14:cfRule type="containsText" priority="241" operator="containsText" id="{A9CE45D5-3841-41D4-9DAC-DCC189401BFD}">
            <xm:f>NOT(ISERROR(SEARCH('Tabla probabilidad'!$B$5,I30)))</xm:f>
            <xm:f>'Tabla probabilidad'!$B$5</xm:f>
            <x14:dxf>
              <font>
                <color rgb="FF9C0006"/>
              </font>
              <fill>
                <patternFill>
                  <bgColor rgb="FFFFC7CE"/>
                </patternFill>
              </fill>
            </x14:dxf>
          </x14:cfRule>
          <xm:sqref>I30</xm:sqref>
        </x14:conditionalFormatting>
        <x14:conditionalFormatting xmlns:xm="http://schemas.microsoft.com/office/excel/2006/main">
          <x14:cfRule type="containsText" priority="170" operator="containsText" id="{C099A4FD-1A81-40C7-BF7F-C3C45E35EAC3}">
            <xm:f>NOT(ISERROR(SEARCH('Tabla probabilidad'!$B$5,I35)))</xm:f>
            <xm:f>'Tabla probabilidad'!$B$5</xm:f>
            <x14:dxf>
              <font>
                <color rgb="FF006100"/>
              </font>
              <fill>
                <patternFill>
                  <bgColor rgb="FFC6EFCE"/>
                </patternFill>
              </fill>
            </x14:dxf>
          </x14:cfRule>
          <x14:cfRule type="containsText" priority="171" operator="containsText" id="{2BE689C2-80E6-4CDD-BD8F-AAF46B1C576F}">
            <xm:f>NOT(ISERROR(SEARCH('Tabla probabilidad'!$B$5,I35)))</xm:f>
            <xm:f>'Tabla probabilidad'!$B$5</xm:f>
            <x14:dxf>
              <font>
                <color rgb="FF9C0006"/>
              </font>
              <fill>
                <patternFill>
                  <bgColor rgb="FFFFC7CE"/>
                </patternFill>
              </fill>
            </x14:dxf>
          </x14:cfRule>
          <xm:sqref>I35</xm:sqref>
        </x14:conditionalFormatting>
      </x14:conditionalFormattings>
    </ext>
    <ext xmlns:x14="http://schemas.microsoft.com/office/spreadsheetml/2009/9/main" uri="{CCE6A557-97BC-4b89-ADB6-D9C93CAAB3DF}">
      <x14:dataValidations xmlns:xm="http://schemas.microsoft.com/office/excel/2006/main" xWindow="1261" yWindow="542" count="11">
        <x14:dataValidation type="list" allowBlank="1" showInputMessage="1" showErrorMessage="1" xr:uid="{2964B6BA-0E4F-4802-B295-524116B23111}">
          <x14:formula1>
            <xm:f>LISTA!$C$3:$C$9</xm:f>
          </x14:formula1>
          <xm:sqref>G10 G15 G20 G40 G45 G50 G35 G25 G30</xm:sqref>
        </x14:dataValidation>
        <x14:dataValidation type="list" allowBlank="1" showInputMessage="1" showErrorMessage="1" xr:uid="{F6152631-F681-4C4E-BD91-BCB01166AE87}">
          <x14:formula1>
            <xm:f>LISTA!$J$3:$J$4</xm:f>
          </x14:formula1>
          <xm:sqref>AN10 AN45 AN15 AN35 AN40 AN20 AN25 AN30 AN50 AN55</xm:sqref>
        </x14:dataValidation>
        <x14:dataValidation type="list" allowBlank="1" showInputMessage="1" showErrorMessage="1" xr:uid="{270C6AF1-470F-403E-AB6A-1DF3F7D25A9D}">
          <x14:formula1>
            <xm:f>LISTA!$K$3:$K$6</xm:f>
          </x14:formula1>
          <xm:sqref>AH10 AH55 AH50 AH15 AH20 AH25 AH30 AH35 AH40 AH45</xm:sqref>
        </x14:dataValidation>
        <x14:dataValidation type="list" allowBlank="1" showInputMessage="1" showErrorMessage="1" xr:uid="{ECFDC2EE-4F50-47B3-9BE3-F537B46AB2B2}">
          <x14:formula1>
            <xm:f>LISTA!$C$3:$C$10</xm:f>
          </x14:formula1>
          <xm:sqref>G55:G59</xm:sqref>
        </x14:dataValidation>
        <x14:dataValidation type="list" allowBlank="1" showInputMessage="1" showErrorMessage="1" xr:uid="{55F41AD7-F2FF-47D8-8429-7EF993D60E0F}">
          <x14:formula1>
            <xm:f>LISTA!$E$3:$E$5</xm:f>
          </x14:formula1>
          <xm:sqref>R10:R59</xm:sqref>
        </x14:dataValidation>
        <x14:dataValidation type="list" allowBlank="1" showInputMessage="1" showErrorMessage="1" xr:uid="{94376D5C-53F0-4688-9515-A14D1E0F7D9F}">
          <x14:formula1>
            <xm:f>LISTA!$F$3:$F$4</xm:f>
          </x14:formula1>
          <xm:sqref>S10:S59</xm:sqref>
        </x14:dataValidation>
        <x14:dataValidation type="list" allowBlank="1" showInputMessage="1" showErrorMessage="1" xr:uid="{B499CAED-1749-4DA2-99B1-B5FB19D917D8}">
          <x14:formula1>
            <xm:f>LISTA!$G$3:$G$4</xm:f>
          </x14:formula1>
          <xm:sqref>U10:U59</xm:sqref>
        </x14:dataValidation>
        <x14:dataValidation type="list" allowBlank="1" showInputMessage="1" showErrorMessage="1" xr:uid="{829348BB-3BA9-4F51-A95A-54A0B35C6704}">
          <x14:formula1>
            <xm:f>LISTA!$H$3:$H$4</xm:f>
          </x14:formula1>
          <xm:sqref>V10:V59</xm:sqref>
        </x14:dataValidation>
        <x14:dataValidation type="list" allowBlank="1" showInputMessage="1" showErrorMessage="1" xr:uid="{68E9454F-9727-41CD-95D8-6CCA21FDBA47}">
          <x14:formula1>
            <xm:f>LISTA!$I$3:$I$4</xm:f>
          </x14:formula1>
          <xm:sqref>W10:W59</xm:sqref>
        </x14:dataValidation>
        <x14:dataValidation type="list" allowBlank="1" showInputMessage="1" showErrorMessage="1" xr:uid="{D2DAD31A-893A-4E15-804A-8B319027508E}">
          <x14:formula1>
            <xm:f>LISTA!$B$3:$B$9</xm:f>
          </x14:formula1>
          <xm:sqref>C10:C59</xm:sqref>
        </x14:dataValidation>
        <x14:dataValidation type="list" allowBlank="1" showInputMessage="1" showErrorMessage="1" xr:uid="{3C9F1541-7D6F-40D4-9706-FE4CB23C2382}">
          <x14:formula1>
            <xm:f>LISTA!$D$3:$D$31</xm:f>
          </x14:formula1>
          <xm:sqref>K10:K59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83721-0FF2-4607-A9F1-DCF8BA3148B7}">
  <sheetPr>
    <tabColor theme="9" tint="0.39997558519241921"/>
  </sheetPr>
  <dimension ref="A3:I7"/>
  <sheetViews>
    <sheetView topLeftCell="C1" zoomScale="69" zoomScaleNormal="69" workbookViewId="0">
      <selection activeCell="I7" sqref="I7"/>
    </sheetView>
  </sheetViews>
  <sheetFormatPr defaultColWidth="11.42578125" defaultRowHeight="14.45"/>
  <cols>
    <col min="1" max="1" width="27.42578125" style="7" customWidth="1"/>
    <col min="2" max="2" width="39.7109375" style="7" customWidth="1"/>
    <col min="3" max="3" width="70.5703125" style="7" customWidth="1"/>
    <col min="4" max="4" width="46.5703125" style="7" customWidth="1"/>
    <col min="5" max="5" width="40.42578125" style="7" customWidth="1"/>
    <col min="6" max="6" width="41.28515625" style="7" customWidth="1"/>
    <col min="7" max="7" width="47.7109375" style="7" customWidth="1"/>
    <col min="8" max="8" width="47.42578125" style="7" customWidth="1"/>
    <col min="9" max="9" width="32.42578125" style="7" customWidth="1"/>
    <col min="10" max="16384" width="11.42578125" style="7"/>
  </cols>
  <sheetData>
    <row r="3" spans="1:9">
      <c r="A3" s="402" t="s">
        <v>231</v>
      </c>
      <c r="B3" s="402"/>
      <c r="C3" s="402"/>
      <c r="D3" s="402"/>
      <c r="E3" s="402"/>
      <c r="F3" s="402"/>
      <c r="G3" s="402"/>
      <c r="H3" s="402"/>
    </row>
    <row r="4" spans="1:9">
      <c r="A4" s="402"/>
      <c r="B4" s="402"/>
      <c r="C4" s="402"/>
      <c r="D4" s="402"/>
      <c r="E4" s="402"/>
      <c r="F4" s="402"/>
      <c r="G4" s="402"/>
      <c r="H4" s="402"/>
    </row>
    <row r="5" spans="1:9" ht="33" thickBot="1">
      <c r="A5" s="19"/>
      <c r="B5" s="19"/>
      <c r="C5" s="19"/>
      <c r="D5" s="19"/>
      <c r="E5" s="19"/>
      <c r="F5" s="19"/>
      <c r="G5" s="19"/>
      <c r="H5" s="19"/>
    </row>
    <row r="6" spans="1:9" ht="70.5" customHeight="1" thickBot="1">
      <c r="A6" s="403" t="s">
        <v>231</v>
      </c>
      <c r="B6" s="84" t="s">
        <v>406</v>
      </c>
      <c r="C6" s="85" t="s">
        <v>407</v>
      </c>
      <c r="D6" s="85" t="s">
        <v>408</v>
      </c>
      <c r="E6" s="85" t="s">
        <v>409</v>
      </c>
      <c r="F6" s="85" t="s">
        <v>410</v>
      </c>
      <c r="G6" s="171" t="s">
        <v>411</v>
      </c>
      <c r="H6" s="172" t="s">
        <v>412</v>
      </c>
      <c r="I6" s="84" t="s">
        <v>413</v>
      </c>
    </row>
    <row r="7" spans="1:9" ht="265.5" customHeight="1" thickBot="1">
      <c r="A7" s="404"/>
      <c r="B7" s="20" t="s">
        <v>414</v>
      </c>
      <c r="C7" s="20" t="s">
        <v>415</v>
      </c>
      <c r="D7" s="20" t="s">
        <v>416</v>
      </c>
      <c r="E7" s="20" t="s">
        <v>417</v>
      </c>
      <c r="F7" s="20" t="s">
        <v>418</v>
      </c>
      <c r="G7" s="21" t="s">
        <v>419</v>
      </c>
      <c r="H7" s="173" t="s">
        <v>420</v>
      </c>
      <c r="I7" s="177" t="s">
        <v>421</v>
      </c>
    </row>
  </sheetData>
  <mergeCells count="2">
    <mergeCell ref="A3:H4"/>
    <mergeCell ref="A6:A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10667-3AFD-47FD-9605-A490F90675A5}">
  <sheetPr>
    <tabColor rgb="FF00B0F0"/>
  </sheetPr>
  <dimension ref="A1:EG735"/>
  <sheetViews>
    <sheetView zoomScale="90" zoomScaleNormal="90" workbookViewId="0">
      <selection activeCell="C8" sqref="C8"/>
    </sheetView>
  </sheetViews>
  <sheetFormatPr defaultColWidth="11.42578125" defaultRowHeight="14.45"/>
  <cols>
    <col min="2" max="2" width="24.140625" customWidth="1"/>
    <col min="3" max="3" width="75.7109375" customWidth="1"/>
    <col min="4" max="4" width="29.85546875" customWidth="1"/>
    <col min="32" max="137" width="11.42578125" style="7"/>
  </cols>
  <sheetData>
    <row r="1" spans="1:31" s="7" customFormat="1"/>
    <row r="2" spans="1:31" ht="22.9">
      <c r="A2" s="7"/>
      <c r="B2" s="405" t="s">
        <v>422</v>
      </c>
      <c r="C2" s="405"/>
      <c r="D2" s="405"/>
      <c r="E2" s="7"/>
      <c r="F2" s="7"/>
      <c r="G2" s="7"/>
      <c r="H2" s="7"/>
      <c r="I2" s="7"/>
      <c r="J2" s="7"/>
      <c r="K2" s="7"/>
      <c r="L2" s="7"/>
      <c r="M2" s="7"/>
      <c r="N2" s="7"/>
      <c r="O2" s="7"/>
      <c r="P2" s="7"/>
      <c r="Q2" s="7"/>
      <c r="R2" s="7"/>
      <c r="S2" s="7"/>
      <c r="T2" s="7"/>
      <c r="U2" s="7"/>
      <c r="V2" s="7"/>
      <c r="W2" s="7"/>
      <c r="X2" s="7"/>
      <c r="Y2" s="7"/>
      <c r="Z2" s="7"/>
      <c r="AA2" s="7"/>
      <c r="AB2" s="7"/>
      <c r="AC2" s="7"/>
      <c r="AD2" s="7"/>
      <c r="AE2" s="7"/>
    </row>
    <row r="3" spans="1:31">
      <c r="A3" s="7"/>
      <c r="B3" s="124"/>
      <c r="C3" s="124"/>
      <c r="D3" s="124"/>
      <c r="E3" s="7"/>
      <c r="F3" s="7"/>
      <c r="G3" s="7"/>
      <c r="H3" s="7"/>
      <c r="I3" s="7"/>
      <c r="J3" s="7"/>
      <c r="K3" s="7"/>
      <c r="L3" s="7"/>
      <c r="M3" s="7"/>
      <c r="N3" s="7"/>
      <c r="O3" s="7"/>
      <c r="P3" s="7"/>
      <c r="Q3" s="7"/>
      <c r="R3" s="7"/>
      <c r="S3" s="7"/>
      <c r="T3" s="7"/>
      <c r="U3" s="7"/>
      <c r="V3" s="7"/>
      <c r="W3" s="7"/>
      <c r="X3" s="7"/>
      <c r="Y3" s="7"/>
      <c r="Z3" s="7"/>
      <c r="AA3" s="7"/>
      <c r="AB3" s="7"/>
      <c r="AC3" s="7"/>
      <c r="AD3" s="7"/>
      <c r="AE3" s="7"/>
    </row>
    <row r="4" spans="1:31" ht="22.9">
      <c r="A4" s="7"/>
      <c r="B4" s="22"/>
      <c r="C4" s="135" t="s">
        <v>423</v>
      </c>
      <c r="D4" s="135" t="s">
        <v>424</v>
      </c>
      <c r="E4" s="7"/>
      <c r="F4" s="7"/>
      <c r="G4" s="7"/>
      <c r="H4" s="7"/>
      <c r="I4" s="7"/>
      <c r="J4" s="7"/>
      <c r="K4" s="7"/>
      <c r="L4" s="7"/>
      <c r="M4" s="7"/>
      <c r="N4" s="7"/>
      <c r="O4" s="7"/>
      <c r="P4" s="7"/>
      <c r="Q4" s="7"/>
      <c r="R4" s="7"/>
      <c r="S4" s="7"/>
      <c r="T4" s="7"/>
      <c r="U4" s="7"/>
      <c r="V4" s="7"/>
      <c r="W4" s="7"/>
      <c r="X4" s="7"/>
      <c r="Y4" s="7"/>
      <c r="Z4" s="7"/>
      <c r="AA4" s="7"/>
      <c r="AB4" s="7"/>
      <c r="AC4" s="7"/>
      <c r="AD4" s="7"/>
      <c r="AE4" s="7"/>
    </row>
    <row r="5" spans="1:31" ht="45.6">
      <c r="A5" s="7"/>
      <c r="B5" s="136" t="s">
        <v>425</v>
      </c>
      <c r="C5" s="137" t="s">
        <v>426</v>
      </c>
      <c r="D5" s="138">
        <v>0.2</v>
      </c>
      <c r="E5" s="7"/>
      <c r="F5" s="7"/>
      <c r="G5" s="7"/>
      <c r="H5" s="7"/>
      <c r="I5" s="7"/>
      <c r="J5" s="7"/>
      <c r="K5" s="7"/>
      <c r="L5" s="7"/>
      <c r="M5" s="7"/>
      <c r="N5" s="7"/>
      <c r="O5" s="7"/>
      <c r="P5" s="7"/>
      <c r="Q5" s="7"/>
      <c r="R5" s="7"/>
      <c r="S5" s="7"/>
      <c r="T5" s="7"/>
      <c r="U5" s="7"/>
      <c r="V5" s="7"/>
      <c r="W5" s="7"/>
      <c r="X5" s="7"/>
      <c r="Y5" s="7"/>
      <c r="Z5" s="7"/>
      <c r="AA5" s="7"/>
      <c r="AB5" s="7"/>
      <c r="AC5" s="7"/>
      <c r="AD5" s="7"/>
      <c r="AE5" s="7"/>
    </row>
    <row r="6" spans="1:31" ht="45.6">
      <c r="A6" s="7"/>
      <c r="B6" s="139" t="s">
        <v>427</v>
      </c>
      <c r="C6" s="140" t="s">
        <v>428</v>
      </c>
      <c r="D6" s="141">
        <v>0.4</v>
      </c>
      <c r="E6" s="7"/>
      <c r="F6" s="7"/>
      <c r="G6" s="7"/>
      <c r="H6" s="7"/>
      <c r="I6" s="7"/>
      <c r="J6" s="7"/>
      <c r="K6" s="7"/>
      <c r="L6" s="7"/>
      <c r="M6" s="7"/>
      <c r="N6" s="7"/>
      <c r="O6" s="7"/>
      <c r="P6" s="7"/>
      <c r="Q6" s="7"/>
      <c r="R6" s="7"/>
      <c r="S6" s="7"/>
      <c r="T6" s="7"/>
      <c r="U6" s="7"/>
      <c r="V6" s="7"/>
      <c r="W6" s="7"/>
      <c r="X6" s="7"/>
      <c r="Y6" s="7"/>
      <c r="Z6" s="7"/>
      <c r="AA6" s="7"/>
      <c r="AB6" s="7"/>
      <c r="AC6" s="7"/>
      <c r="AD6" s="7"/>
      <c r="AE6" s="7"/>
    </row>
    <row r="7" spans="1:31" ht="45.6">
      <c r="A7" s="7"/>
      <c r="B7" s="142" t="s">
        <v>429</v>
      </c>
      <c r="C7" s="140" t="s">
        <v>430</v>
      </c>
      <c r="D7" s="141">
        <v>0.6</v>
      </c>
      <c r="E7" s="7"/>
      <c r="F7" s="7"/>
      <c r="G7" s="7"/>
      <c r="H7" s="7"/>
      <c r="I7" s="7"/>
      <c r="J7" s="7"/>
      <c r="K7" s="7"/>
      <c r="L7" s="7"/>
      <c r="M7" s="7"/>
      <c r="N7" s="7"/>
      <c r="O7" s="7"/>
      <c r="P7" s="7"/>
      <c r="Q7" s="7"/>
      <c r="R7" s="7"/>
      <c r="S7" s="7"/>
      <c r="T7" s="7"/>
      <c r="U7" s="7"/>
      <c r="V7" s="7"/>
      <c r="W7" s="7"/>
      <c r="X7" s="7"/>
      <c r="Y7" s="7"/>
      <c r="Z7" s="7"/>
      <c r="AA7" s="7"/>
      <c r="AB7" s="7"/>
      <c r="AC7" s="7"/>
      <c r="AD7" s="7"/>
      <c r="AE7" s="7"/>
    </row>
    <row r="8" spans="1:31" ht="68.45">
      <c r="A8" s="7"/>
      <c r="B8" s="143" t="s">
        <v>431</v>
      </c>
      <c r="C8" s="140" t="s">
        <v>432</v>
      </c>
      <c r="D8" s="141">
        <v>0.8</v>
      </c>
      <c r="E8" s="7"/>
      <c r="F8" s="7"/>
      <c r="G8" s="7"/>
      <c r="H8" s="7"/>
      <c r="I8" s="7"/>
      <c r="J8" s="7"/>
      <c r="K8" s="7"/>
      <c r="L8" s="7"/>
      <c r="M8" s="7"/>
      <c r="N8" s="7"/>
      <c r="O8" s="7"/>
      <c r="P8" s="7"/>
      <c r="Q8" s="7"/>
      <c r="R8" s="7"/>
      <c r="S8" s="7"/>
      <c r="T8" s="7"/>
      <c r="U8" s="7"/>
      <c r="V8" s="7"/>
      <c r="W8" s="7"/>
      <c r="X8" s="7"/>
      <c r="Y8" s="7"/>
      <c r="Z8" s="7"/>
      <c r="AA8" s="7"/>
      <c r="AB8" s="7"/>
      <c r="AC8" s="7"/>
      <c r="AD8" s="7"/>
      <c r="AE8" s="7"/>
    </row>
    <row r="9" spans="1:31" ht="45.6">
      <c r="A9" s="7"/>
      <c r="B9" s="144" t="s">
        <v>433</v>
      </c>
      <c r="C9" s="140" t="s">
        <v>434</v>
      </c>
      <c r="D9" s="141">
        <v>1</v>
      </c>
      <c r="E9" s="7"/>
      <c r="F9" s="7"/>
      <c r="G9" s="7"/>
      <c r="H9" s="7"/>
      <c r="I9" s="7"/>
      <c r="J9" s="7"/>
      <c r="K9" s="7"/>
      <c r="L9" s="7"/>
      <c r="M9" s="7"/>
      <c r="N9" s="7"/>
      <c r="O9" s="7"/>
      <c r="P9" s="7"/>
      <c r="Q9" s="7"/>
      <c r="R9" s="7"/>
      <c r="S9" s="7"/>
      <c r="T9" s="7"/>
      <c r="U9" s="7"/>
      <c r="V9" s="7"/>
      <c r="W9" s="7"/>
      <c r="X9" s="7"/>
      <c r="Y9" s="7"/>
      <c r="Z9" s="7"/>
      <c r="AA9" s="7"/>
      <c r="AB9" s="7"/>
      <c r="AC9" s="7"/>
      <c r="AD9" s="7"/>
      <c r="AE9" s="7"/>
    </row>
    <row r="10" spans="1:31">
      <c r="A10" s="7"/>
      <c r="B10" s="23"/>
      <c r="C10" s="23"/>
      <c r="D10" s="23"/>
      <c r="E10" s="7"/>
      <c r="F10" s="7"/>
      <c r="G10" s="7"/>
      <c r="H10" s="7"/>
      <c r="I10" s="7"/>
      <c r="J10" s="7"/>
      <c r="K10" s="7"/>
      <c r="L10" s="7"/>
      <c r="M10" s="7"/>
      <c r="N10" s="7"/>
      <c r="O10" s="7"/>
      <c r="P10" s="7"/>
      <c r="Q10" s="7"/>
      <c r="R10" s="7"/>
      <c r="S10" s="7"/>
      <c r="T10" s="7"/>
      <c r="U10" s="7"/>
      <c r="V10" s="7"/>
      <c r="W10" s="7"/>
      <c r="X10" s="7"/>
      <c r="Y10" s="7"/>
      <c r="Z10" s="7"/>
      <c r="AA10" s="7"/>
      <c r="AB10" s="7"/>
      <c r="AC10" s="7"/>
      <c r="AD10" s="7"/>
      <c r="AE10" s="7"/>
    </row>
    <row r="11" spans="1:31">
      <c r="A11" s="7"/>
      <c r="B11" s="24"/>
      <c r="C11" s="23"/>
      <c r="D11" s="23"/>
      <c r="E11" s="7"/>
      <c r="F11" s="7"/>
      <c r="G11" s="7"/>
      <c r="H11" s="7"/>
      <c r="I11" s="7"/>
      <c r="J11" s="7"/>
      <c r="K11" s="7"/>
      <c r="L11" s="7"/>
      <c r="M11" s="7"/>
      <c r="N11" s="7"/>
      <c r="O11" s="7"/>
      <c r="P11" s="7"/>
      <c r="Q11" s="7"/>
      <c r="R11" s="7"/>
      <c r="S11" s="7"/>
      <c r="T11" s="7"/>
      <c r="U11" s="7"/>
      <c r="V11" s="7"/>
      <c r="W11" s="7"/>
      <c r="X11" s="7"/>
      <c r="Y11" s="7"/>
      <c r="Z11" s="7"/>
      <c r="AA11" s="7"/>
      <c r="AB11" s="7"/>
      <c r="AC11" s="7"/>
      <c r="AD11" s="7"/>
      <c r="AE11" s="7"/>
    </row>
    <row r="12" spans="1:31">
      <c r="A12" s="7"/>
      <c r="B12" s="23"/>
      <c r="C12" s="23"/>
      <c r="D12" s="23"/>
      <c r="E12" s="7"/>
      <c r="F12" s="7"/>
      <c r="G12" s="7"/>
      <c r="H12" s="7"/>
      <c r="I12" s="7"/>
      <c r="J12" s="7"/>
      <c r="K12" s="7"/>
      <c r="L12" s="7"/>
      <c r="M12" s="7"/>
      <c r="N12" s="7"/>
      <c r="O12" s="7"/>
      <c r="P12" s="7"/>
      <c r="Q12" s="7"/>
      <c r="R12" s="7"/>
      <c r="S12" s="7"/>
      <c r="T12" s="7"/>
      <c r="U12" s="7"/>
      <c r="V12" s="7"/>
      <c r="W12" s="7"/>
      <c r="X12" s="7"/>
      <c r="Y12" s="7"/>
      <c r="Z12" s="7"/>
      <c r="AA12" s="7"/>
      <c r="AB12" s="7"/>
      <c r="AC12" s="7"/>
      <c r="AD12" s="7"/>
      <c r="AE12" s="7"/>
    </row>
    <row r="13" spans="1:31">
      <c r="A13" s="7"/>
      <c r="B13" s="23"/>
      <c r="C13" s="23"/>
      <c r="D13" s="23"/>
      <c r="E13" s="7"/>
      <c r="F13" s="7"/>
      <c r="G13" s="7"/>
      <c r="H13" s="7"/>
      <c r="I13" s="7"/>
      <c r="J13" s="7"/>
      <c r="K13" s="7"/>
      <c r="L13" s="7"/>
      <c r="M13" s="7"/>
      <c r="N13" s="7"/>
      <c r="O13" s="7"/>
      <c r="P13" s="7"/>
      <c r="Q13" s="7"/>
      <c r="R13" s="7"/>
      <c r="S13" s="7"/>
      <c r="T13" s="7"/>
      <c r="U13" s="7"/>
      <c r="V13" s="7"/>
      <c r="W13" s="7"/>
      <c r="X13" s="7"/>
      <c r="Y13" s="7"/>
      <c r="Z13" s="7"/>
      <c r="AA13" s="7"/>
      <c r="AB13" s="7"/>
      <c r="AC13" s="7"/>
      <c r="AD13" s="7"/>
      <c r="AE13" s="7"/>
    </row>
    <row r="14" spans="1:31">
      <c r="A14" s="7"/>
      <c r="B14" s="23"/>
      <c r="C14" s="23"/>
      <c r="D14" s="23"/>
      <c r="E14" s="7"/>
      <c r="F14" s="7"/>
      <c r="G14" s="7"/>
      <c r="H14" s="7"/>
      <c r="I14" s="7"/>
      <c r="J14" s="7"/>
      <c r="K14" s="7"/>
      <c r="L14" s="7"/>
      <c r="M14" s="7"/>
      <c r="N14" s="7"/>
      <c r="O14" s="7"/>
      <c r="P14" s="7"/>
      <c r="Q14" s="7"/>
      <c r="R14" s="7"/>
      <c r="S14" s="7"/>
      <c r="T14" s="7"/>
      <c r="U14" s="7"/>
      <c r="V14" s="7"/>
      <c r="W14" s="7"/>
      <c r="X14" s="7"/>
      <c r="Y14" s="7"/>
      <c r="Z14" s="7"/>
      <c r="AA14" s="7"/>
      <c r="AB14" s="7"/>
      <c r="AC14" s="7"/>
      <c r="AD14" s="7"/>
      <c r="AE14" s="7"/>
    </row>
    <row r="15" spans="1:31">
      <c r="A15" s="7"/>
      <c r="B15" s="23"/>
      <c r="C15" s="23"/>
      <c r="D15" s="23"/>
      <c r="E15" s="7"/>
      <c r="F15" s="7"/>
      <c r="G15" s="7"/>
      <c r="H15" s="7"/>
      <c r="I15" s="7"/>
      <c r="J15" s="7"/>
      <c r="K15" s="7"/>
      <c r="L15" s="7"/>
      <c r="M15" s="7"/>
      <c r="N15" s="7"/>
      <c r="O15" s="7"/>
      <c r="P15" s="7"/>
      <c r="Q15" s="7"/>
      <c r="R15" s="7"/>
      <c r="S15" s="7"/>
      <c r="T15" s="7"/>
      <c r="U15" s="7"/>
      <c r="V15" s="7"/>
      <c r="W15" s="7"/>
      <c r="X15" s="7"/>
      <c r="Y15" s="7"/>
      <c r="Z15" s="7"/>
      <c r="AA15" s="7"/>
      <c r="AB15" s="7"/>
      <c r="AC15" s="7"/>
      <c r="AD15" s="7"/>
      <c r="AE15" s="7"/>
    </row>
    <row r="16" spans="1:31">
      <c r="A16" s="7"/>
      <c r="B16" s="23"/>
      <c r="C16" s="23"/>
      <c r="D16" s="23"/>
      <c r="E16" s="7"/>
      <c r="F16" s="7"/>
      <c r="G16" s="7"/>
      <c r="H16" s="7"/>
      <c r="I16" s="7"/>
      <c r="J16" s="7"/>
      <c r="K16" s="7"/>
      <c r="L16" s="7"/>
      <c r="M16" s="7"/>
      <c r="N16" s="7"/>
      <c r="O16" s="7"/>
      <c r="P16" s="7"/>
      <c r="Q16" s="7"/>
      <c r="R16" s="7"/>
      <c r="S16" s="7"/>
      <c r="T16" s="7"/>
      <c r="U16" s="7"/>
      <c r="V16" s="7"/>
      <c r="W16" s="7"/>
      <c r="X16" s="7"/>
      <c r="Y16" s="7"/>
      <c r="Z16" s="7"/>
      <c r="AA16" s="7"/>
      <c r="AB16" s="7"/>
      <c r="AC16" s="7"/>
      <c r="AD16" s="7"/>
      <c r="AE16" s="7"/>
    </row>
    <row r="17" spans="1:31">
      <c r="A17" s="7"/>
      <c r="B17" s="23"/>
      <c r="C17" s="23"/>
      <c r="D17" s="23"/>
      <c r="E17" s="7"/>
      <c r="F17" s="7"/>
      <c r="G17" s="7"/>
      <c r="H17" s="7"/>
      <c r="I17" s="7"/>
      <c r="J17" s="7"/>
      <c r="K17" s="7"/>
      <c r="L17" s="7"/>
      <c r="M17" s="7"/>
      <c r="N17" s="7"/>
      <c r="O17" s="7"/>
      <c r="P17" s="7"/>
      <c r="Q17" s="7"/>
      <c r="R17" s="7"/>
      <c r="S17" s="7"/>
      <c r="T17" s="7"/>
      <c r="U17" s="7"/>
      <c r="V17" s="7"/>
      <c r="W17" s="7"/>
      <c r="X17" s="7"/>
      <c r="Y17" s="7"/>
      <c r="Z17" s="7"/>
      <c r="AA17" s="7"/>
      <c r="AB17" s="7"/>
      <c r="AC17" s="7"/>
      <c r="AD17" s="7"/>
      <c r="AE17" s="7"/>
    </row>
    <row r="18" spans="1:31">
      <c r="A18" s="7"/>
      <c r="B18" s="23"/>
      <c r="C18" s="23"/>
      <c r="D18" s="23"/>
      <c r="E18" s="7"/>
      <c r="F18" s="7"/>
      <c r="G18" s="7"/>
      <c r="H18" s="7"/>
      <c r="I18" s="7"/>
      <c r="J18" s="7"/>
      <c r="K18" s="7"/>
      <c r="L18" s="7"/>
      <c r="M18" s="7"/>
      <c r="N18" s="7"/>
      <c r="O18" s="7"/>
      <c r="P18" s="7"/>
      <c r="Q18" s="7"/>
      <c r="R18" s="7"/>
      <c r="S18" s="7"/>
      <c r="T18" s="7"/>
      <c r="U18" s="7"/>
      <c r="V18" s="7"/>
      <c r="W18" s="7"/>
      <c r="X18" s="7"/>
      <c r="Y18" s="7"/>
      <c r="Z18" s="7"/>
      <c r="AA18" s="7"/>
      <c r="AB18" s="7"/>
      <c r="AC18" s="7"/>
      <c r="AD18" s="7"/>
      <c r="AE18" s="7"/>
    </row>
    <row r="19" spans="1:31">
      <c r="A19" s="7"/>
      <c r="B19" s="23"/>
      <c r="C19" s="23"/>
      <c r="D19" s="23"/>
      <c r="E19" s="7"/>
      <c r="F19" s="7"/>
      <c r="G19" s="7"/>
      <c r="H19" s="7"/>
      <c r="I19" s="7"/>
      <c r="J19" s="7"/>
      <c r="K19" s="7"/>
      <c r="L19" s="7"/>
      <c r="M19" s="7"/>
      <c r="N19" s="7"/>
      <c r="O19" s="7"/>
      <c r="P19" s="7"/>
      <c r="Q19" s="7"/>
      <c r="R19" s="7"/>
      <c r="S19" s="7"/>
      <c r="T19" s="7"/>
      <c r="U19" s="7"/>
      <c r="V19" s="7"/>
      <c r="W19" s="7"/>
      <c r="X19" s="7"/>
      <c r="Y19" s="7"/>
      <c r="Z19" s="7"/>
      <c r="AA19" s="7"/>
      <c r="AB19" s="7"/>
      <c r="AC19" s="7"/>
      <c r="AD19" s="7"/>
      <c r="AE19" s="7"/>
    </row>
    <row r="20" spans="1:31">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row>
    <row r="21" spans="1:3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row>
    <row r="22" spans="1:31">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row>
    <row r="23" spans="1:31">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row>
    <row r="24" spans="1:31">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row>
    <row r="25" spans="1:3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row>
    <row r="26" spans="1:31">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row>
    <row r="27" spans="1:31">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row>
    <row r="28" spans="1:31">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row>
    <row r="29" spans="1:31">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row>
    <row r="30" spans="1:31">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row>
    <row r="31" spans="1:31">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row>
    <row r="32" spans="1:31">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row>
    <row r="33" spans="1:31">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row>
    <row r="34" spans="1:31" s="7" customFormat="1"/>
    <row r="35" spans="1:31" s="7" customFormat="1"/>
    <row r="36" spans="1:31" s="7" customFormat="1"/>
    <row r="37" spans="1:31" s="7" customFormat="1"/>
    <row r="38" spans="1:31" s="7" customFormat="1"/>
    <row r="39" spans="1:31" s="7" customFormat="1"/>
    <row r="40" spans="1:31" s="7" customFormat="1"/>
    <row r="41" spans="1:31" s="7" customFormat="1"/>
    <row r="42" spans="1:31" s="7" customFormat="1"/>
    <row r="43" spans="1:31" s="7" customFormat="1"/>
    <row r="44" spans="1:31" s="7" customFormat="1"/>
    <row r="45" spans="1:31" s="7" customFormat="1"/>
    <row r="46" spans="1:31" s="7" customFormat="1"/>
    <row r="47" spans="1:31" s="7" customFormat="1"/>
    <row r="48" spans="1:31" s="7" customFormat="1"/>
    <row r="49" s="7" customFormat="1"/>
    <row r="50" s="7" customFormat="1"/>
    <row r="51" s="7" customFormat="1"/>
    <row r="52" s="7" customFormat="1"/>
    <row r="53" s="7" customFormat="1"/>
    <row r="54" s="7" customFormat="1"/>
    <row r="55" s="7" customFormat="1"/>
    <row r="56" s="7" customFormat="1"/>
    <row r="57" s="7" customFormat="1"/>
    <row r="58" s="7" customFormat="1"/>
    <row r="59" s="7" customFormat="1"/>
    <row r="60" s="7" customFormat="1"/>
    <row r="61" s="7" customFormat="1"/>
    <row r="62" s="7" customFormat="1"/>
    <row r="63" s="7" customFormat="1"/>
    <row r="64" s="7" customFormat="1"/>
    <row r="65" s="7" customFormat="1"/>
    <row r="66" s="7" customFormat="1"/>
    <row r="67" s="7" customFormat="1"/>
    <row r="68" s="7" customFormat="1"/>
    <row r="69" s="7" customFormat="1"/>
    <row r="70" s="7" customFormat="1"/>
    <row r="71" s="7" customFormat="1"/>
    <row r="72" s="7" customFormat="1"/>
    <row r="73" s="7" customFormat="1"/>
    <row r="74" s="7" customFormat="1"/>
    <row r="75" s="7" customFormat="1"/>
    <row r="76" s="7" customFormat="1"/>
    <row r="77" s="7" customFormat="1"/>
    <row r="78" s="7" customFormat="1"/>
    <row r="79" s="7" customFormat="1"/>
    <row r="80" s="7" customFormat="1"/>
    <row r="81" s="7" customFormat="1"/>
    <row r="82" s="7" customFormat="1"/>
    <row r="83" s="7" customFormat="1"/>
    <row r="84" s="7" customFormat="1"/>
    <row r="85" s="7" customFormat="1"/>
    <row r="86" s="7" customFormat="1"/>
    <row r="87" s="7" customFormat="1"/>
    <row r="88" s="7" customFormat="1"/>
    <row r="89" s="7" customFormat="1"/>
    <row r="90" s="7" customFormat="1"/>
    <row r="91" s="7" customFormat="1"/>
    <row r="92" s="7" customFormat="1"/>
    <row r="93" s="7" customFormat="1"/>
    <row r="94" s="7" customFormat="1"/>
    <row r="95" s="7" customFormat="1"/>
    <row r="96" s="7" customFormat="1"/>
    <row r="97" s="7" customFormat="1"/>
    <row r="98" s="7" customFormat="1"/>
    <row r="99" s="7" customFormat="1"/>
    <row r="100" s="7" customFormat="1"/>
    <row r="101" s="7" customFormat="1"/>
    <row r="102" s="7" customFormat="1"/>
    <row r="103" s="7" customFormat="1"/>
    <row r="104" s="7" customFormat="1"/>
    <row r="105" s="7" customFormat="1"/>
    <row r="106" s="7" customFormat="1"/>
    <row r="107" s="7" customFormat="1"/>
    <row r="108" s="7" customFormat="1"/>
    <row r="109" s="7" customFormat="1"/>
    <row r="110" s="7" customFormat="1"/>
    <row r="111" s="7" customFormat="1"/>
    <row r="112" s="7" customFormat="1"/>
    <row r="113" s="7" customFormat="1"/>
    <row r="114" s="7" customFormat="1"/>
    <row r="115" s="7" customFormat="1"/>
    <row r="116" s="7" customFormat="1"/>
    <row r="117" s="7" customFormat="1"/>
    <row r="118" s="7" customFormat="1"/>
    <row r="119" s="7" customFormat="1"/>
    <row r="120" s="7" customFormat="1"/>
    <row r="121" s="7" customFormat="1"/>
    <row r="122" s="7" customFormat="1"/>
    <row r="123" s="7" customFormat="1"/>
    <row r="124" s="7" customFormat="1"/>
    <row r="125" s="7" customFormat="1"/>
    <row r="126" s="7" customFormat="1"/>
    <row r="127" s="7" customFormat="1"/>
    <row r="128" s="7" customFormat="1"/>
    <row r="129" s="7" customFormat="1"/>
    <row r="130" s="7" customFormat="1"/>
    <row r="131" s="7" customFormat="1"/>
    <row r="132" s="7" customFormat="1"/>
    <row r="133" s="7" customFormat="1"/>
    <row r="134" s="7" customFormat="1"/>
    <row r="135" s="7" customFormat="1"/>
    <row r="136" s="7" customFormat="1"/>
    <row r="137" s="7" customFormat="1"/>
    <row r="138" s="7" customFormat="1"/>
    <row r="139" s="7" customFormat="1"/>
    <row r="140" s="7" customFormat="1"/>
    <row r="141" s="7" customFormat="1"/>
    <row r="142" s="7" customFormat="1"/>
    <row r="143" s="7" customFormat="1"/>
    <row r="144" s="7" customFormat="1"/>
    <row r="145" s="7" customFormat="1"/>
    <row r="146" s="7" customFormat="1"/>
    <row r="147" s="7" customFormat="1"/>
    <row r="148" s="7" customFormat="1"/>
    <row r="149" s="7" customFormat="1"/>
    <row r="150" s="7" customFormat="1"/>
    <row r="151" s="7" customFormat="1"/>
    <row r="152" s="7" customFormat="1"/>
    <row r="153" s="7" customFormat="1"/>
    <row r="154" s="7" customFormat="1"/>
    <row r="155" s="7" customFormat="1"/>
    <row r="156" s="7" customFormat="1"/>
    <row r="157" s="7" customFormat="1"/>
    <row r="158" s="7" customFormat="1"/>
    <row r="159" s="7" customFormat="1"/>
    <row r="160" s="7" customFormat="1"/>
    <row r="161" s="7" customFormat="1"/>
    <row r="162" s="7" customFormat="1"/>
    <row r="163" s="7" customFormat="1"/>
    <row r="164" s="7" customFormat="1"/>
    <row r="165" s="7" customFormat="1"/>
    <row r="166" s="7" customFormat="1"/>
    <row r="167" s="7" customFormat="1"/>
    <row r="168" s="7" customFormat="1"/>
    <row r="169" s="7" customFormat="1"/>
    <row r="170" s="7" customFormat="1"/>
    <row r="171" s="7" customFormat="1"/>
    <row r="172" s="7" customFormat="1"/>
    <row r="173" s="7" customFormat="1"/>
    <row r="174" s="7" customFormat="1"/>
    <row r="175" s="7" customFormat="1"/>
    <row r="176" s="7" customFormat="1"/>
    <row r="177" s="7" customFormat="1"/>
    <row r="178" s="7" customFormat="1"/>
    <row r="179" s="7" customFormat="1"/>
    <row r="180" s="7" customFormat="1"/>
    <row r="181" s="7" customFormat="1"/>
    <row r="182" s="7" customFormat="1"/>
    <row r="183" s="7" customFormat="1"/>
    <row r="184" s="7" customFormat="1"/>
    <row r="185" s="7" customFormat="1"/>
    <row r="186" s="7" customFormat="1"/>
    <row r="187" s="7" customFormat="1"/>
    <row r="188" s="7" customFormat="1"/>
    <row r="189" s="7" customFormat="1"/>
    <row r="190" s="7" customFormat="1"/>
    <row r="191" s="7" customFormat="1"/>
    <row r="192" s="7" customFormat="1"/>
    <row r="193" s="7" customFormat="1"/>
    <row r="194" s="7" customFormat="1"/>
    <row r="195" s="7" customFormat="1"/>
    <row r="196" s="7" customFormat="1"/>
    <row r="197" s="7" customFormat="1"/>
    <row r="198" s="7" customFormat="1"/>
    <row r="199" s="7" customFormat="1"/>
    <row r="200" s="7" customFormat="1"/>
    <row r="201" s="7" customFormat="1"/>
    <row r="202" s="7" customFormat="1"/>
    <row r="203" s="7" customFormat="1"/>
    <row r="204" s="7" customFormat="1"/>
    <row r="205" s="7" customFormat="1"/>
    <row r="206" s="7" customFormat="1"/>
    <row r="207" s="7" customFormat="1"/>
    <row r="208" s="7" customFormat="1"/>
    <row r="209" s="7" customFormat="1"/>
    <row r="210" s="7" customFormat="1"/>
    <row r="211" s="7" customFormat="1"/>
    <row r="212" s="7" customFormat="1"/>
    <row r="213" s="7" customFormat="1"/>
    <row r="214" s="7" customFormat="1"/>
    <row r="215" s="7" customFormat="1"/>
    <row r="216" s="7" customFormat="1"/>
    <row r="217" s="7" customFormat="1"/>
    <row r="218" s="7" customFormat="1"/>
    <row r="219" s="7" customFormat="1"/>
    <row r="220" s="7" customFormat="1"/>
    <row r="221" s="7" customFormat="1"/>
    <row r="222" s="7" customFormat="1"/>
    <row r="223" s="7" customFormat="1"/>
    <row r="224" s="7" customFormat="1"/>
    <row r="225" s="7" customFormat="1"/>
    <row r="226" s="7" customFormat="1"/>
    <row r="227" s="7" customFormat="1"/>
    <row r="228" s="7" customFormat="1"/>
    <row r="229" s="7" customFormat="1"/>
    <row r="230" s="7" customFormat="1"/>
    <row r="231" s="7" customFormat="1"/>
    <row r="232" s="7" customFormat="1"/>
    <row r="233" s="7" customFormat="1"/>
    <row r="234" s="7" customFormat="1"/>
    <row r="235" s="7" customFormat="1"/>
    <row r="236" s="7" customFormat="1"/>
    <row r="237" s="7" customFormat="1"/>
    <row r="238" s="7" customFormat="1"/>
    <row r="239" s="7" customFormat="1"/>
    <row r="240" s="7" customFormat="1"/>
    <row r="241" s="7" customFormat="1"/>
    <row r="242" s="7" customFormat="1"/>
    <row r="243" s="7" customFormat="1"/>
    <row r="244" s="7" customFormat="1"/>
    <row r="245" s="7" customFormat="1"/>
    <row r="246" s="7" customFormat="1"/>
    <row r="247" s="7" customFormat="1"/>
    <row r="248" s="7" customFormat="1"/>
    <row r="249" s="7" customFormat="1"/>
    <row r="250" s="7" customFormat="1"/>
    <row r="251" s="7" customFormat="1"/>
    <row r="252" s="7" customFormat="1"/>
    <row r="253" s="7" customFormat="1"/>
    <row r="254" s="7" customFormat="1"/>
    <row r="255" s="7" customFormat="1"/>
    <row r="256" s="7" customFormat="1"/>
    <row r="257" s="7" customFormat="1"/>
    <row r="258" s="7" customFormat="1"/>
    <row r="259" s="7" customFormat="1"/>
    <row r="260" s="7" customFormat="1"/>
    <row r="261" s="7" customFormat="1"/>
    <row r="262" s="7" customFormat="1"/>
    <row r="263" s="7" customFormat="1"/>
    <row r="264" s="7" customFormat="1"/>
    <row r="265" s="7" customFormat="1"/>
    <row r="266" s="7" customFormat="1"/>
    <row r="267" s="7" customFormat="1"/>
    <row r="268" s="7" customFormat="1"/>
    <row r="269" s="7" customFormat="1"/>
    <row r="270" s="7" customFormat="1"/>
    <row r="271" s="7" customFormat="1"/>
    <row r="272" s="7" customFormat="1"/>
    <row r="273" s="7" customFormat="1"/>
    <row r="274" s="7" customFormat="1"/>
    <row r="275" s="7" customFormat="1"/>
    <row r="276" s="7" customFormat="1"/>
    <row r="277" s="7" customFormat="1"/>
    <row r="278" s="7" customFormat="1"/>
    <row r="279" s="7" customFormat="1"/>
    <row r="280" s="7" customFormat="1"/>
    <row r="281" s="7" customFormat="1"/>
    <row r="282" s="7" customFormat="1"/>
    <row r="283" s="7" customFormat="1"/>
    <row r="284" s="7" customFormat="1"/>
    <row r="285" s="7" customFormat="1"/>
    <row r="286" s="7" customFormat="1"/>
    <row r="287" s="7" customFormat="1"/>
    <row r="288" s="7" customFormat="1"/>
    <row r="289" s="7" customFormat="1"/>
    <row r="290" s="7" customFormat="1"/>
    <row r="291" s="7" customFormat="1"/>
    <row r="292" s="7" customFormat="1"/>
    <row r="293" s="7" customFormat="1"/>
    <row r="294" s="7" customFormat="1"/>
    <row r="295" s="7" customFormat="1"/>
    <row r="296" s="7" customFormat="1"/>
    <row r="297" s="7" customFormat="1"/>
    <row r="298" s="7" customFormat="1"/>
    <row r="299" s="7" customFormat="1"/>
    <row r="300" s="7" customFormat="1"/>
    <row r="301" s="7" customFormat="1"/>
    <row r="302" s="7" customFormat="1"/>
    <row r="303" s="7" customFormat="1"/>
    <row r="304" s="7" customFormat="1"/>
    <row r="305" s="7" customFormat="1"/>
    <row r="306" s="7" customFormat="1"/>
    <row r="307" s="7" customFormat="1"/>
    <row r="308" s="7" customFormat="1"/>
    <row r="309" s="7" customFormat="1"/>
    <row r="310" s="7" customFormat="1"/>
    <row r="311" s="7" customFormat="1"/>
    <row r="312" s="7" customFormat="1"/>
    <row r="313" s="7" customFormat="1"/>
    <row r="314" s="7" customFormat="1"/>
    <row r="315" s="7" customFormat="1"/>
    <row r="316" s="7" customFormat="1"/>
    <row r="317" s="7" customFormat="1"/>
    <row r="318" s="7" customFormat="1"/>
    <row r="319" s="7" customFormat="1"/>
    <row r="320" s="7" customFormat="1"/>
    <row r="321" s="7" customFormat="1"/>
    <row r="322" s="7" customFormat="1"/>
    <row r="323" s="7" customFormat="1"/>
    <row r="324" s="7" customFormat="1"/>
    <row r="325" s="7" customFormat="1"/>
    <row r="326" s="7" customFormat="1"/>
    <row r="327" s="7" customFormat="1"/>
    <row r="328" s="7" customFormat="1"/>
    <row r="329" s="7" customFormat="1"/>
    <row r="330" s="7" customFormat="1"/>
    <row r="331" s="7" customFormat="1"/>
    <row r="332" s="7" customFormat="1"/>
    <row r="333" s="7" customFormat="1"/>
    <row r="334" s="7" customFormat="1"/>
    <row r="335" s="7" customFormat="1"/>
    <row r="336" s="7" customFormat="1"/>
    <row r="337" s="7" customFormat="1"/>
    <row r="338" s="7" customFormat="1"/>
    <row r="339" s="7" customFormat="1"/>
    <row r="340" s="7" customFormat="1"/>
    <row r="341" s="7" customFormat="1"/>
    <row r="342" s="7" customFormat="1"/>
    <row r="343" s="7" customFormat="1"/>
    <row r="344" s="7" customFormat="1"/>
    <row r="345" s="7" customFormat="1"/>
    <row r="346" s="7" customFormat="1"/>
    <row r="347" s="7" customFormat="1"/>
    <row r="348" s="7" customFormat="1"/>
    <row r="349" s="7" customFormat="1"/>
    <row r="350" s="7" customFormat="1"/>
    <row r="351" s="7" customFormat="1"/>
    <row r="352" s="7" customFormat="1"/>
    <row r="353" s="7" customFormat="1"/>
    <row r="354" s="7" customFormat="1"/>
    <row r="355" s="7" customFormat="1"/>
    <row r="356" s="7" customFormat="1"/>
    <row r="357" s="7" customFormat="1"/>
    <row r="358" s="7" customFormat="1"/>
    <row r="359" s="7" customFormat="1"/>
    <row r="360" s="7" customFormat="1"/>
    <row r="361" s="7" customFormat="1"/>
    <row r="362" s="7" customFormat="1"/>
    <row r="363" s="7" customFormat="1"/>
    <row r="364" s="7" customFormat="1"/>
    <row r="365" s="7" customFormat="1"/>
    <row r="366" s="7" customFormat="1"/>
    <row r="367" s="7" customFormat="1"/>
    <row r="368" s="7" customFormat="1"/>
    <row r="369" s="7" customFormat="1"/>
    <row r="370" s="7" customFormat="1"/>
    <row r="371" s="7" customFormat="1"/>
    <row r="372" s="7" customFormat="1"/>
    <row r="373" s="7" customFormat="1"/>
    <row r="374" s="7" customFormat="1"/>
    <row r="375" s="7" customFormat="1"/>
    <row r="376" s="7" customFormat="1"/>
    <row r="377" s="7" customFormat="1"/>
    <row r="378" s="7" customFormat="1"/>
    <row r="379" s="7" customFormat="1"/>
    <row r="380" s="7" customFormat="1"/>
    <row r="381" s="7" customFormat="1"/>
    <row r="382" s="7" customFormat="1"/>
    <row r="383" s="7" customFormat="1"/>
    <row r="384" s="7" customFormat="1"/>
    <row r="385" s="7" customFormat="1"/>
    <row r="386" s="7" customFormat="1"/>
    <row r="387" s="7" customFormat="1"/>
    <row r="388" s="7" customFormat="1"/>
    <row r="389" s="7" customFormat="1"/>
    <row r="390" s="7" customFormat="1"/>
    <row r="391" s="7" customFormat="1"/>
    <row r="392" s="7" customFormat="1"/>
    <row r="393" s="7" customFormat="1"/>
    <row r="394" s="7" customFormat="1"/>
    <row r="395" s="7" customFormat="1"/>
    <row r="396" s="7" customFormat="1"/>
    <row r="397" s="7" customFormat="1"/>
    <row r="398" s="7" customFormat="1"/>
    <row r="399" s="7" customFormat="1"/>
    <row r="400" s="7" customFormat="1"/>
    <row r="401" s="7" customFormat="1"/>
    <row r="402" s="7" customFormat="1"/>
    <row r="403" s="7" customFormat="1"/>
    <row r="404" s="7" customFormat="1"/>
    <row r="405" s="7" customFormat="1"/>
    <row r="406" s="7" customFormat="1"/>
    <row r="407" s="7" customFormat="1"/>
    <row r="408" s="7" customFormat="1"/>
    <row r="409" s="7" customFormat="1"/>
    <row r="410" s="7" customFormat="1"/>
    <row r="411" s="7" customFormat="1"/>
    <row r="412" s="7" customFormat="1"/>
    <row r="413" s="7" customFormat="1"/>
    <row r="414" s="7" customFormat="1"/>
    <row r="415" s="7" customFormat="1"/>
    <row r="416" s="7" customFormat="1"/>
    <row r="417" s="7" customFormat="1"/>
    <row r="418" s="7" customFormat="1"/>
    <row r="419" s="7" customFormat="1"/>
    <row r="420" s="7" customFormat="1"/>
    <row r="421" s="7" customFormat="1"/>
    <row r="422" s="7" customFormat="1"/>
    <row r="423" s="7" customFormat="1"/>
    <row r="424" s="7" customFormat="1"/>
    <row r="425" s="7" customFormat="1"/>
    <row r="426" s="7" customFormat="1"/>
    <row r="427" s="7" customFormat="1"/>
    <row r="428" s="7" customFormat="1"/>
    <row r="429" s="7" customFormat="1"/>
    <row r="430" s="7" customFormat="1"/>
    <row r="431" s="7" customFormat="1"/>
    <row r="432" s="7" customFormat="1"/>
    <row r="433" s="7" customFormat="1"/>
    <row r="434" s="7" customFormat="1"/>
    <row r="435" s="7" customFormat="1"/>
    <row r="436" s="7" customFormat="1"/>
    <row r="437" s="7" customFormat="1"/>
    <row r="438" s="7" customFormat="1"/>
    <row r="439" s="7" customFormat="1"/>
    <row r="440" s="7" customFormat="1"/>
    <row r="441" s="7" customFormat="1"/>
    <row r="442" s="7" customFormat="1"/>
    <row r="443" s="7" customFormat="1"/>
    <row r="444" s="7" customFormat="1"/>
    <row r="445" s="7" customFormat="1"/>
    <row r="446" s="7" customFormat="1"/>
    <row r="447" s="7" customFormat="1"/>
    <row r="448" s="7" customFormat="1"/>
    <row r="449" s="7" customFormat="1"/>
    <row r="450" s="7" customFormat="1"/>
    <row r="451" s="7" customFormat="1"/>
    <row r="452" s="7" customFormat="1"/>
    <row r="453" s="7" customFormat="1"/>
    <row r="454" s="7" customFormat="1"/>
    <row r="455" s="7" customFormat="1"/>
    <row r="456" s="7" customFormat="1"/>
    <row r="457" s="7" customFormat="1"/>
    <row r="458" s="7" customFormat="1"/>
    <row r="459" s="7" customFormat="1"/>
    <row r="460" s="7" customFormat="1"/>
    <row r="461" s="7" customFormat="1"/>
    <row r="462" s="7" customFormat="1"/>
    <row r="463" s="7" customFormat="1"/>
    <row r="464" s="7" customFormat="1"/>
    <row r="465" s="7" customFormat="1"/>
    <row r="466" s="7" customFormat="1"/>
    <row r="467" s="7" customFormat="1"/>
    <row r="468" s="7" customFormat="1"/>
    <row r="469" s="7" customFormat="1"/>
    <row r="470" s="7" customFormat="1"/>
    <row r="471" s="7" customFormat="1"/>
    <row r="472" s="7" customFormat="1"/>
    <row r="473" s="7" customFormat="1"/>
    <row r="474" s="7" customFormat="1"/>
    <row r="475" s="7" customFormat="1"/>
    <row r="476" s="7" customFormat="1"/>
    <row r="477" s="7" customFormat="1"/>
    <row r="478" s="7" customFormat="1"/>
    <row r="479" s="7" customFormat="1"/>
    <row r="480" s="7" customFormat="1"/>
    <row r="481" s="7" customFormat="1"/>
    <row r="482" s="7" customFormat="1"/>
    <row r="483" s="7" customFormat="1"/>
    <row r="484" s="7" customFormat="1"/>
    <row r="485" s="7" customFormat="1"/>
    <row r="486" s="7" customFormat="1"/>
    <row r="487" s="7" customFormat="1"/>
    <row r="488" s="7" customFormat="1"/>
    <row r="489" s="7" customFormat="1"/>
    <row r="490" s="7" customFormat="1"/>
    <row r="491" s="7" customFormat="1"/>
    <row r="492" s="7" customFormat="1"/>
    <row r="493" s="7" customFormat="1"/>
    <row r="494" s="7" customFormat="1"/>
    <row r="495" s="7" customFormat="1"/>
    <row r="496" s="7" customFormat="1"/>
    <row r="497" s="7" customFormat="1"/>
    <row r="498" s="7" customFormat="1"/>
    <row r="499" s="7" customFormat="1"/>
    <row r="500" s="7" customFormat="1"/>
    <row r="501" s="7" customFormat="1"/>
    <row r="502" s="7" customFormat="1"/>
    <row r="503" s="7" customFormat="1"/>
    <row r="504" s="7" customFormat="1"/>
    <row r="505" s="7" customFormat="1"/>
    <row r="506" s="7" customFormat="1"/>
    <row r="507" s="7" customFormat="1"/>
    <row r="508" s="7" customFormat="1"/>
    <row r="509" s="7" customFormat="1"/>
    <row r="510" s="7" customFormat="1"/>
    <row r="511" s="7" customFormat="1"/>
    <row r="512" s="7" customFormat="1"/>
    <row r="513" s="7" customFormat="1"/>
    <row r="514" s="7" customFormat="1"/>
    <row r="515" s="7" customFormat="1"/>
    <row r="516" s="7" customFormat="1"/>
    <row r="517" s="7" customFormat="1"/>
    <row r="518" s="7" customFormat="1"/>
    <row r="519" s="7" customFormat="1"/>
    <row r="520" s="7" customFormat="1"/>
    <row r="521" s="7" customFormat="1"/>
    <row r="522" s="7" customFormat="1"/>
    <row r="523" s="7" customFormat="1"/>
    <row r="524" s="7" customFormat="1"/>
    <row r="525" s="7" customFormat="1"/>
    <row r="526" s="7" customFormat="1"/>
    <row r="527" s="7" customFormat="1"/>
    <row r="528" s="7" customFormat="1"/>
    <row r="529" s="7" customFormat="1"/>
    <row r="530" s="7" customFormat="1"/>
    <row r="531" s="7" customFormat="1"/>
    <row r="532" s="7" customFormat="1"/>
    <row r="533" s="7" customFormat="1"/>
    <row r="534" s="7" customFormat="1"/>
    <row r="535" s="7" customFormat="1"/>
    <row r="536" s="7" customFormat="1"/>
    <row r="537" s="7" customFormat="1"/>
    <row r="538" s="7" customFormat="1"/>
    <row r="539" s="7" customFormat="1"/>
    <row r="540" s="7" customFormat="1"/>
    <row r="541" s="7" customFormat="1"/>
    <row r="542" s="7" customFormat="1"/>
    <row r="543" s="7" customFormat="1"/>
    <row r="544" s="7" customFormat="1"/>
    <row r="545" s="7" customFormat="1"/>
    <row r="546" s="7" customFormat="1"/>
    <row r="547" s="7" customFormat="1"/>
    <row r="548" s="7" customFormat="1"/>
    <row r="549" s="7" customFormat="1"/>
    <row r="550" s="7" customFormat="1"/>
    <row r="551" s="7" customFormat="1"/>
    <row r="552" s="7" customFormat="1"/>
    <row r="553" s="7" customFormat="1"/>
    <row r="554" s="7" customFormat="1"/>
    <row r="555" s="7" customFormat="1"/>
    <row r="556" s="7" customFormat="1"/>
    <row r="557" s="7" customFormat="1"/>
    <row r="558" s="7" customFormat="1"/>
    <row r="559" s="7" customFormat="1"/>
    <row r="560" s="7" customFormat="1"/>
    <row r="561" s="7" customFormat="1"/>
    <row r="562" s="7" customFormat="1"/>
    <row r="563" s="7" customFormat="1"/>
    <row r="564" s="7" customFormat="1"/>
    <row r="565" s="7" customFormat="1"/>
    <row r="566" s="7" customFormat="1"/>
    <row r="567" s="7" customFormat="1"/>
    <row r="568" s="7" customFormat="1"/>
    <row r="569" s="7" customFormat="1"/>
    <row r="570" s="7" customFormat="1"/>
    <row r="571" s="7" customFormat="1"/>
    <row r="572" s="7" customFormat="1"/>
    <row r="573" s="7" customFormat="1"/>
    <row r="574" s="7" customFormat="1"/>
    <row r="575" s="7" customFormat="1"/>
    <row r="576" s="7" customFormat="1"/>
    <row r="577" s="7" customFormat="1"/>
    <row r="578" s="7" customFormat="1"/>
    <row r="579" s="7" customFormat="1"/>
    <row r="580" s="7" customFormat="1"/>
    <row r="581" s="7" customFormat="1"/>
    <row r="582" s="7" customFormat="1"/>
    <row r="583" s="7" customFormat="1"/>
    <row r="584" s="7" customFormat="1"/>
    <row r="585" s="7" customFormat="1"/>
    <row r="586" s="7" customFormat="1"/>
    <row r="587" s="7" customFormat="1"/>
    <row r="588" s="7" customFormat="1"/>
    <row r="589" s="7" customFormat="1"/>
    <row r="590" s="7" customFormat="1"/>
    <row r="591" s="7" customFormat="1"/>
    <row r="592" s="7" customFormat="1"/>
    <row r="593" s="7" customFormat="1"/>
    <row r="594" s="7" customFormat="1"/>
    <row r="595" s="7" customFormat="1"/>
    <row r="596" s="7" customFormat="1"/>
    <row r="597" s="7" customFormat="1"/>
    <row r="598" s="7" customFormat="1"/>
    <row r="599" s="7" customFormat="1"/>
    <row r="600" s="7" customFormat="1"/>
    <row r="601" s="7" customFormat="1"/>
    <row r="602" s="7" customFormat="1"/>
    <row r="603" s="7" customFormat="1"/>
    <row r="604" s="7" customFormat="1"/>
    <row r="605" s="7" customFormat="1"/>
    <row r="606" s="7" customFormat="1"/>
    <row r="607" s="7" customFormat="1"/>
    <row r="608" s="7" customFormat="1"/>
    <row r="609" s="7" customFormat="1"/>
    <row r="610" s="7" customFormat="1"/>
    <row r="611" s="7" customFormat="1"/>
    <row r="612" s="7" customFormat="1"/>
    <row r="613" s="7" customFormat="1"/>
    <row r="614" s="7" customFormat="1"/>
    <row r="615" s="7" customFormat="1"/>
    <row r="616" s="7" customFormat="1"/>
    <row r="617" s="7" customFormat="1"/>
    <row r="618" s="7" customFormat="1"/>
    <row r="619" s="7" customFormat="1"/>
    <row r="620" s="7" customFormat="1"/>
    <row r="621" s="7" customFormat="1"/>
    <row r="622" s="7" customFormat="1"/>
    <row r="623" s="7" customFormat="1"/>
    <row r="624" s="7" customFormat="1"/>
    <row r="625" s="7" customFormat="1"/>
    <row r="626" s="7" customFormat="1"/>
    <row r="627" s="7" customFormat="1"/>
    <row r="628" s="7" customFormat="1"/>
    <row r="629" s="7" customFormat="1"/>
    <row r="630" s="7" customFormat="1"/>
    <row r="631" s="7" customFormat="1"/>
    <row r="632" s="7" customFormat="1"/>
    <row r="633" s="7" customFormat="1"/>
    <row r="634" s="7" customFormat="1"/>
    <row r="635" s="7" customFormat="1"/>
    <row r="636" s="7" customFormat="1"/>
    <row r="637" s="7" customFormat="1"/>
    <row r="638" s="7" customFormat="1"/>
    <row r="639" s="7" customFormat="1"/>
    <row r="640" s="7" customFormat="1"/>
    <row r="641" s="7" customFormat="1"/>
    <row r="642" s="7" customFormat="1"/>
    <row r="643" s="7" customFormat="1"/>
    <row r="644" s="7" customFormat="1"/>
    <row r="645" s="7" customFormat="1"/>
    <row r="646" s="7" customFormat="1"/>
    <row r="647" s="7" customFormat="1"/>
    <row r="648" s="7" customFormat="1"/>
    <row r="649" s="7" customFormat="1"/>
    <row r="650" s="7" customFormat="1"/>
    <row r="651" s="7" customFormat="1"/>
    <row r="652" s="7" customFormat="1"/>
    <row r="653" s="7" customFormat="1"/>
    <row r="654" s="7" customFormat="1"/>
    <row r="655" s="7" customFormat="1"/>
    <row r="656" s="7" customFormat="1"/>
    <row r="657" s="7" customFormat="1"/>
    <row r="658" s="7" customFormat="1"/>
    <row r="659" s="7" customFormat="1"/>
    <row r="660" s="7" customFormat="1"/>
    <row r="661" s="7" customFormat="1"/>
    <row r="662" s="7" customFormat="1"/>
    <row r="663" s="7" customFormat="1"/>
    <row r="664" s="7" customFormat="1"/>
    <row r="665" s="7" customFormat="1"/>
    <row r="666" s="7" customFormat="1"/>
    <row r="667" s="7" customFormat="1"/>
    <row r="668" s="7" customFormat="1"/>
    <row r="669" s="7" customFormat="1"/>
    <row r="670" s="7" customFormat="1"/>
    <row r="671" s="7" customFormat="1"/>
    <row r="672" s="7" customFormat="1"/>
    <row r="673" s="7" customFormat="1"/>
    <row r="674" s="7" customFormat="1"/>
    <row r="675" s="7" customFormat="1"/>
    <row r="676" s="7" customFormat="1"/>
    <row r="677" s="7" customFormat="1"/>
    <row r="678" s="7" customFormat="1"/>
    <row r="679" s="7" customFormat="1"/>
    <row r="680" s="7" customFormat="1"/>
    <row r="681" s="7" customFormat="1"/>
    <row r="682" s="7" customFormat="1"/>
    <row r="683" s="7" customFormat="1"/>
    <row r="684" s="7" customFormat="1"/>
    <row r="685" s="7" customFormat="1"/>
    <row r="686" s="7" customFormat="1"/>
    <row r="687" s="7" customFormat="1"/>
    <row r="688" s="7" customFormat="1"/>
    <row r="689" s="7" customFormat="1"/>
    <row r="690" s="7" customFormat="1"/>
    <row r="691" s="7" customFormat="1"/>
    <row r="692" s="7" customFormat="1"/>
    <row r="693" s="7" customFormat="1"/>
    <row r="694" s="7" customFormat="1"/>
    <row r="695" s="7" customFormat="1"/>
    <row r="696" s="7" customFormat="1"/>
    <row r="697" s="7" customFormat="1"/>
    <row r="698" s="7" customFormat="1"/>
    <row r="699" s="7" customFormat="1"/>
    <row r="700" s="7" customFormat="1"/>
    <row r="701" s="7" customFormat="1"/>
    <row r="702" s="7" customFormat="1"/>
    <row r="703" s="7" customFormat="1"/>
    <row r="704" s="7" customFormat="1"/>
    <row r="705" s="7" customFormat="1"/>
    <row r="706" s="7" customFormat="1"/>
    <row r="707" s="7" customFormat="1"/>
    <row r="708" s="7" customFormat="1"/>
    <row r="709" s="7" customFormat="1"/>
    <row r="710" s="7" customFormat="1"/>
    <row r="711" s="7" customFormat="1"/>
    <row r="712" s="7" customFormat="1"/>
    <row r="713" s="7" customFormat="1"/>
    <row r="714" s="7" customFormat="1"/>
    <row r="715" s="7" customFormat="1"/>
    <row r="716" s="7" customFormat="1"/>
    <row r="717" s="7" customFormat="1"/>
    <row r="718" s="7" customFormat="1"/>
    <row r="719" s="7" customFormat="1"/>
    <row r="720" s="7" customFormat="1"/>
    <row r="721" s="7" customFormat="1"/>
    <row r="722" s="7" customFormat="1"/>
    <row r="723" s="7" customFormat="1"/>
    <row r="724" s="7" customFormat="1"/>
    <row r="725" s="7" customFormat="1"/>
    <row r="726" s="7" customFormat="1"/>
    <row r="727" s="7" customFormat="1"/>
    <row r="728" s="7" customFormat="1"/>
    <row r="729" s="7" customFormat="1"/>
    <row r="730" s="7" customFormat="1"/>
    <row r="731" s="7" customFormat="1"/>
    <row r="732" s="7" customFormat="1"/>
    <row r="733" s="7" customFormat="1"/>
    <row r="734" s="7" customFormat="1"/>
    <row r="735" s="7" customFormat="1"/>
  </sheetData>
  <mergeCells count="1">
    <mergeCell ref="B2:D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D2F30-EC0F-4803-9BBB-1F56F8CF5C72}">
  <sheetPr>
    <tabColor theme="6" tint="-0.249977111117893"/>
  </sheetPr>
  <dimension ref="A1:IX260"/>
  <sheetViews>
    <sheetView topLeftCell="A28" zoomScale="67" zoomScaleNormal="67" workbookViewId="0">
      <selection activeCell="I28" sqref="I28"/>
    </sheetView>
  </sheetViews>
  <sheetFormatPr defaultColWidth="11.42578125" defaultRowHeight="14.45"/>
  <cols>
    <col min="2" max="2" width="40.42578125" customWidth="1"/>
    <col min="3" max="3" width="74.85546875" hidden="1" customWidth="1"/>
    <col min="4" max="4" width="147.85546875" customWidth="1"/>
    <col min="5" max="5" width="26.140625" style="145" customWidth="1"/>
    <col min="11" max="258" width="11.42578125" style="7"/>
  </cols>
  <sheetData>
    <row r="1" spans="1:10" s="7" customFormat="1">
      <c r="E1" s="152"/>
    </row>
    <row r="2" spans="1:10" ht="33">
      <c r="A2" s="7"/>
      <c r="B2" s="406" t="s">
        <v>435</v>
      </c>
      <c r="C2" s="406"/>
      <c r="D2" s="406"/>
      <c r="E2" s="406"/>
      <c r="F2" s="7"/>
      <c r="G2" s="7"/>
      <c r="H2" s="7"/>
      <c r="I2" s="7"/>
      <c r="J2" s="7"/>
    </row>
    <row r="3" spans="1:10">
      <c r="A3" s="7"/>
      <c r="B3" s="124"/>
      <c r="C3" s="124"/>
      <c r="D3" s="124"/>
      <c r="E3" s="152"/>
      <c r="F3" s="7"/>
      <c r="G3" s="7"/>
      <c r="H3" s="7"/>
      <c r="I3" s="7"/>
      <c r="J3" s="7"/>
    </row>
    <row r="4" spans="1:10" ht="60">
      <c r="A4" s="7"/>
      <c r="B4" s="25"/>
      <c r="C4" s="125" t="s">
        <v>436</v>
      </c>
      <c r="D4" s="125" t="s">
        <v>437</v>
      </c>
      <c r="E4" s="152"/>
      <c r="F4" s="7"/>
      <c r="G4" s="7"/>
      <c r="H4" s="7"/>
      <c r="I4" s="7"/>
      <c r="J4" s="7"/>
    </row>
    <row r="5" spans="1:10" ht="76.5" customHeight="1">
      <c r="A5" s="26" t="s">
        <v>438</v>
      </c>
      <c r="B5" s="126" t="s">
        <v>439</v>
      </c>
      <c r="C5" s="127" t="s">
        <v>440</v>
      </c>
      <c r="D5" s="128" t="s">
        <v>441</v>
      </c>
      <c r="E5" s="153">
        <v>0.2</v>
      </c>
      <c r="F5" s="7"/>
      <c r="G5" s="7"/>
      <c r="H5" s="7"/>
      <c r="I5" s="7"/>
      <c r="J5" s="7"/>
    </row>
    <row r="6" spans="1:10" ht="97.15">
      <c r="A6" s="26" t="s">
        <v>442</v>
      </c>
      <c r="B6" s="129" t="s">
        <v>442</v>
      </c>
      <c r="C6" s="130" t="s">
        <v>443</v>
      </c>
      <c r="D6" s="131" t="s">
        <v>444</v>
      </c>
      <c r="E6" s="153">
        <v>0.4</v>
      </c>
      <c r="F6" s="7"/>
      <c r="G6" s="7"/>
      <c r="H6" s="7"/>
      <c r="I6" s="7"/>
      <c r="J6" s="7"/>
    </row>
    <row r="7" spans="1:10" ht="64.900000000000006">
      <c r="A7" s="26" t="s">
        <v>445</v>
      </c>
      <c r="B7" s="132" t="s">
        <v>446</v>
      </c>
      <c r="C7" s="130" t="s">
        <v>447</v>
      </c>
      <c r="D7" s="131" t="s">
        <v>448</v>
      </c>
      <c r="E7" s="153">
        <v>0.6</v>
      </c>
      <c r="F7" s="7"/>
      <c r="G7" s="7"/>
      <c r="H7" s="7"/>
      <c r="I7" s="7"/>
      <c r="J7" s="7"/>
    </row>
    <row r="8" spans="1:10" ht="64.900000000000006">
      <c r="A8" s="26" t="s">
        <v>449</v>
      </c>
      <c r="B8" s="133" t="s">
        <v>450</v>
      </c>
      <c r="C8" s="130" t="s">
        <v>451</v>
      </c>
      <c r="D8" s="131" t="s">
        <v>452</v>
      </c>
      <c r="E8" s="153">
        <v>0.8</v>
      </c>
      <c r="F8" s="7"/>
      <c r="G8" s="7"/>
      <c r="H8" s="7"/>
      <c r="I8" s="7"/>
      <c r="J8" s="7"/>
    </row>
    <row r="9" spans="1:10" ht="64.900000000000006">
      <c r="A9" s="26" t="s">
        <v>453</v>
      </c>
      <c r="B9" s="134" t="s">
        <v>454</v>
      </c>
      <c r="C9" s="130" t="s">
        <v>455</v>
      </c>
      <c r="D9" s="131" t="s">
        <v>456</v>
      </c>
      <c r="E9" s="153">
        <v>1</v>
      </c>
      <c r="F9" s="7"/>
      <c r="G9" s="7"/>
      <c r="H9" s="7"/>
      <c r="I9" s="7"/>
      <c r="J9" s="7"/>
    </row>
    <row r="10" spans="1:10" ht="20.45">
      <c r="A10" s="26"/>
      <c r="B10" s="26"/>
      <c r="C10" s="27"/>
      <c r="D10" s="27"/>
      <c r="E10" s="152"/>
      <c r="F10" s="7"/>
      <c r="G10" s="7"/>
      <c r="H10" s="7"/>
      <c r="I10" s="7"/>
      <c r="J10" s="7"/>
    </row>
    <row r="11" spans="1:10" ht="60">
      <c r="A11" s="26"/>
      <c r="B11" s="25"/>
      <c r="C11" s="125" t="s">
        <v>436</v>
      </c>
      <c r="D11" s="125" t="s">
        <v>457</v>
      </c>
      <c r="E11" s="152"/>
      <c r="F11" s="7"/>
      <c r="G11" s="7"/>
      <c r="H11" s="7"/>
      <c r="I11" s="7"/>
      <c r="J11" s="7"/>
    </row>
    <row r="12" spans="1:10" ht="79.5" customHeight="1">
      <c r="A12" s="26"/>
      <c r="B12" s="126" t="s">
        <v>439</v>
      </c>
      <c r="C12" s="127" t="s">
        <v>440</v>
      </c>
      <c r="D12" s="161" t="s">
        <v>458</v>
      </c>
      <c r="E12" s="153">
        <v>0.2</v>
      </c>
      <c r="F12" s="7"/>
      <c r="G12" s="7"/>
      <c r="H12" s="7"/>
      <c r="I12" s="7"/>
      <c r="J12" s="7"/>
    </row>
    <row r="13" spans="1:10" ht="32.450000000000003">
      <c r="A13" s="26"/>
      <c r="B13" s="129" t="s">
        <v>442</v>
      </c>
      <c r="C13" s="130" t="s">
        <v>443</v>
      </c>
      <c r="D13" s="161" t="s">
        <v>459</v>
      </c>
      <c r="E13" s="153">
        <v>0.4</v>
      </c>
      <c r="F13" s="7"/>
      <c r="G13" s="7"/>
      <c r="H13" s="7"/>
      <c r="I13" s="7"/>
      <c r="J13" s="7"/>
    </row>
    <row r="14" spans="1:10" ht="32.450000000000003">
      <c r="A14" s="26"/>
      <c r="B14" s="132" t="s">
        <v>446</v>
      </c>
      <c r="C14" s="130" t="s">
        <v>447</v>
      </c>
      <c r="D14" s="161" t="s">
        <v>460</v>
      </c>
      <c r="E14" s="153">
        <v>0.6</v>
      </c>
      <c r="F14" s="7"/>
      <c r="G14" s="7"/>
      <c r="H14" s="7"/>
      <c r="I14" s="7"/>
      <c r="J14" s="7"/>
    </row>
    <row r="15" spans="1:10" ht="32.450000000000003">
      <c r="A15" s="26"/>
      <c r="B15" s="133" t="s">
        <v>450</v>
      </c>
      <c r="C15" s="130" t="s">
        <v>451</v>
      </c>
      <c r="D15" s="161" t="s">
        <v>461</v>
      </c>
      <c r="E15" s="153">
        <v>0.8</v>
      </c>
      <c r="F15" s="7"/>
      <c r="G15" s="7"/>
      <c r="H15" s="7"/>
      <c r="I15" s="7"/>
      <c r="J15" s="7"/>
    </row>
    <row r="16" spans="1:10" ht="46.5" customHeight="1">
      <c r="A16" s="26"/>
      <c r="B16" s="134" t="s">
        <v>454</v>
      </c>
      <c r="C16" s="130" t="s">
        <v>455</v>
      </c>
      <c r="D16" s="161" t="s">
        <v>462</v>
      </c>
      <c r="E16" s="153">
        <v>1</v>
      </c>
      <c r="F16" s="7"/>
      <c r="G16" s="7"/>
      <c r="H16" s="7"/>
      <c r="I16" s="7"/>
      <c r="J16" s="7"/>
    </row>
    <row r="17" spans="1:10" ht="20.45">
      <c r="A17" s="26"/>
      <c r="B17" s="26"/>
      <c r="C17" s="27"/>
      <c r="D17" s="27"/>
      <c r="E17" s="152"/>
      <c r="F17" s="7"/>
      <c r="G17" s="7"/>
      <c r="H17" s="7"/>
      <c r="I17" s="7"/>
      <c r="J17" s="7"/>
    </row>
    <row r="18" spans="1:10">
      <c r="A18" s="26"/>
      <c r="B18" s="28"/>
      <c r="C18" s="28"/>
      <c r="D18" s="28"/>
      <c r="E18" s="152"/>
      <c r="F18" s="7"/>
      <c r="G18" s="7"/>
      <c r="H18" s="7"/>
      <c r="I18" s="7"/>
      <c r="J18" s="7"/>
    </row>
    <row r="19" spans="1:10" ht="60">
      <c r="A19" s="26"/>
      <c r="B19" s="25"/>
      <c r="C19" s="125" t="s">
        <v>436</v>
      </c>
      <c r="D19" s="125" t="s">
        <v>338</v>
      </c>
      <c r="E19" s="152"/>
      <c r="F19" s="7"/>
      <c r="G19" s="7"/>
      <c r="H19" s="7"/>
      <c r="I19" s="7"/>
      <c r="J19" s="7"/>
    </row>
    <row r="20" spans="1:10" ht="57.75" customHeight="1">
      <c r="A20" s="26"/>
      <c r="B20" s="126" t="s">
        <v>439</v>
      </c>
      <c r="C20" s="127" t="s">
        <v>440</v>
      </c>
      <c r="D20" s="161" t="s">
        <v>463</v>
      </c>
      <c r="E20" s="153">
        <v>0.2</v>
      </c>
      <c r="F20" s="7"/>
      <c r="G20" s="7"/>
      <c r="H20" s="7"/>
      <c r="I20" s="7"/>
      <c r="J20" s="7"/>
    </row>
    <row r="21" spans="1:10" ht="54" customHeight="1">
      <c r="A21" s="26"/>
      <c r="B21" s="129" t="s">
        <v>442</v>
      </c>
      <c r="C21" s="130" t="s">
        <v>443</v>
      </c>
      <c r="D21" s="161" t="s">
        <v>464</v>
      </c>
      <c r="E21" s="153">
        <v>0.4</v>
      </c>
      <c r="F21" s="7"/>
      <c r="G21" s="7"/>
      <c r="H21" s="7"/>
      <c r="I21" s="7"/>
      <c r="J21" s="7"/>
    </row>
    <row r="22" spans="1:10" ht="64.5" customHeight="1">
      <c r="A22" s="26"/>
      <c r="B22" s="132" t="s">
        <v>446</v>
      </c>
      <c r="C22" s="130" t="s">
        <v>447</v>
      </c>
      <c r="D22" s="161" t="s">
        <v>342</v>
      </c>
      <c r="E22" s="153">
        <v>0.6</v>
      </c>
      <c r="F22" s="7"/>
      <c r="G22" s="7"/>
      <c r="H22" s="7"/>
      <c r="I22" s="7"/>
      <c r="J22" s="7"/>
    </row>
    <row r="23" spans="1:10" ht="51.75" customHeight="1">
      <c r="A23" s="26"/>
      <c r="B23" s="133" t="s">
        <v>450</v>
      </c>
      <c r="C23" s="130" t="s">
        <v>451</v>
      </c>
      <c r="D23" s="161" t="s">
        <v>465</v>
      </c>
      <c r="E23" s="153">
        <v>0.8</v>
      </c>
      <c r="F23" s="7"/>
      <c r="G23" s="7"/>
      <c r="H23" s="7"/>
      <c r="I23" s="7"/>
      <c r="J23" s="7"/>
    </row>
    <row r="24" spans="1:10" ht="51.75" customHeight="1">
      <c r="A24" s="26"/>
      <c r="B24" s="134" t="s">
        <v>454</v>
      </c>
      <c r="C24" s="130" t="s">
        <v>455</v>
      </c>
      <c r="D24" s="161" t="s">
        <v>466</v>
      </c>
      <c r="E24" s="153">
        <v>1</v>
      </c>
      <c r="F24" s="7"/>
      <c r="G24" s="7"/>
      <c r="H24" s="7"/>
      <c r="I24" s="7"/>
      <c r="J24" s="7"/>
    </row>
    <row r="25" spans="1:10">
      <c r="A25" s="26"/>
      <c r="B25" s="28"/>
      <c r="C25" s="28"/>
      <c r="D25" s="28"/>
      <c r="E25" s="152"/>
      <c r="F25" s="7"/>
      <c r="G25" s="7"/>
      <c r="H25" s="7"/>
      <c r="I25" s="7"/>
      <c r="J25" s="7"/>
    </row>
    <row r="26" spans="1:10">
      <c r="A26" s="26"/>
      <c r="B26" s="28"/>
      <c r="C26" s="28"/>
      <c r="D26" s="28"/>
      <c r="E26" s="152"/>
      <c r="F26" s="7"/>
      <c r="G26" s="7"/>
      <c r="H26" s="7"/>
      <c r="I26" s="7"/>
      <c r="J26" s="7"/>
    </row>
    <row r="27" spans="1:10">
      <c r="A27" s="26"/>
      <c r="B27" s="28"/>
      <c r="C27" s="28"/>
      <c r="D27" s="28"/>
      <c r="E27" s="152"/>
      <c r="F27" s="7"/>
      <c r="G27" s="7"/>
      <c r="H27" s="7"/>
      <c r="I27" s="7"/>
      <c r="J27" s="7"/>
    </row>
    <row r="28" spans="1:10">
      <c r="A28" s="26"/>
      <c r="B28" s="28"/>
      <c r="C28" s="28"/>
      <c r="D28" s="28"/>
      <c r="E28" s="152"/>
      <c r="F28" s="7"/>
      <c r="G28" s="7"/>
      <c r="H28" s="7"/>
      <c r="I28" s="7"/>
      <c r="J28" s="7"/>
    </row>
    <row r="29" spans="1:10" ht="60">
      <c r="A29" s="26"/>
      <c r="B29" s="25"/>
      <c r="C29" s="125" t="s">
        <v>436</v>
      </c>
      <c r="D29" s="125" t="s">
        <v>467</v>
      </c>
      <c r="E29" s="152"/>
      <c r="F29" s="7"/>
      <c r="G29" s="7"/>
      <c r="H29" s="7"/>
      <c r="I29" s="7"/>
      <c r="J29" s="7"/>
    </row>
    <row r="30" spans="1:10" ht="75.75" customHeight="1">
      <c r="A30" s="26"/>
      <c r="B30" s="126" t="s">
        <v>439</v>
      </c>
      <c r="C30" s="127" t="s">
        <v>440</v>
      </c>
      <c r="D30" s="161" t="s">
        <v>468</v>
      </c>
      <c r="E30" s="153">
        <v>0.2</v>
      </c>
      <c r="F30" s="7"/>
      <c r="G30" s="7"/>
      <c r="H30" s="7"/>
      <c r="I30" s="7"/>
      <c r="J30" s="7"/>
    </row>
    <row r="31" spans="1:10" ht="65.25" customHeight="1">
      <c r="A31" s="26"/>
      <c r="B31" s="129" t="s">
        <v>442</v>
      </c>
      <c r="C31" s="130" t="s">
        <v>443</v>
      </c>
      <c r="D31" s="161" t="s">
        <v>469</v>
      </c>
      <c r="E31" s="153">
        <v>0.4</v>
      </c>
      <c r="F31" s="7"/>
      <c r="G31" s="7"/>
      <c r="H31" s="7"/>
      <c r="I31" s="7"/>
      <c r="J31" s="7"/>
    </row>
    <row r="32" spans="1:10" ht="57" customHeight="1">
      <c r="A32" s="26"/>
      <c r="B32" s="132" t="s">
        <v>446</v>
      </c>
      <c r="C32" s="130" t="s">
        <v>447</v>
      </c>
      <c r="D32" s="161" t="s">
        <v>470</v>
      </c>
      <c r="E32" s="153">
        <v>0.6</v>
      </c>
      <c r="F32" s="7"/>
      <c r="G32" s="7"/>
      <c r="H32" s="7"/>
      <c r="I32" s="7"/>
      <c r="J32" s="7"/>
    </row>
    <row r="33" spans="1:10" ht="66.75" customHeight="1">
      <c r="A33" s="26"/>
      <c r="B33" s="133" t="s">
        <v>450</v>
      </c>
      <c r="C33" s="130" t="s">
        <v>451</v>
      </c>
      <c r="D33" s="161" t="s">
        <v>471</v>
      </c>
      <c r="E33" s="153">
        <v>0.8</v>
      </c>
      <c r="F33" s="7"/>
      <c r="G33" s="7"/>
      <c r="H33" s="7"/>
      <c r="I33" s="7"/>
      <c r="J33" s="7"/>
    </row>
    <row r="34" spans="1:10" ht="79.5" customHeight="1">
      <c r="A34" s="26"/>
      <c r="B34" s="134" t="s">
        <v>454</v>
      </c>
      <c r="C34" s="130" t="s">
        <v>455</v>
      </c>
      <c r="D34" s="161" t="s">
        <v>472</v>
      </c>
      <c r="E34" s="153">
        <v>1</v>
      </c>
      <c r="F34" s="7"/>
      <c r="G34" s="7"/>
      <c r="H34" s="7"/>
      <c r="I34" s="7"/>
      <c r="J34" s="7"/>
    </row>
    <row r="35" spans="1:10">
      <c r="A35" s="26"/>
      <c r="B35" s="26"/>
      <c r="C35" s="26" t="s">
        <v>473</v>
      </c>
      <c r="D35" s="26" t="s">
        <v>474</v>
      </c>
      <c r="E35" s="152"/>
      <c r="F35" s="7"/>
      <c r="G35" s="7"/>
      <c r="H35" s="7"/>
      <c r="I35" s="7"/>
      <c r="J35" s="7"/>
    </row>
    <row r="36" spans="1:10">
      <c r="A36" s="26"/>
      <c r="B36" s="26"/>
      <c r="C36" s="26"/>
      <c r="D36" s="26"/>
      <c r="E36" s="152"/>
      <c r="F36" s="7"/>
      <c r="G36" s="7"/>
      <c r="H36" s="7"/>
      <c r="I36" s="7"/>
      <c r="J36" s="7"/>
    </row>
    <row r="37" spans="1:10">
      <c r="A37" s="26"/>
      <c r="B37" s="26"/>
      <c r="C37" s="26"/>
      <c r="D37" s="26"/>
      <c r="E37" s="152"/>
      <c r="F37" s="7"/>
      <c r="G37" s="7"/>
      <c r="H37" s="7"/>
      <c r="I37" s="7"/>
      <c r="J37" s="7"/>
    </row>
    <row r="38" spans="1:10" ht="60">
      <c r="A38" s="26"/>
      <c r="B38" s="25"/>
      <c r="C38" s="125" t="s">
        <v>436</v>
      </c>
      <c r="D38" s="125" t="s">
        <v>396</v>
      </c>
      <c r="E38" s="152"/>
      <c r="F38" s="7"/>
      <c r="G38" s="7"/>
      <c r="H38" s="7"/>
      <c r="I38" s="7"/>
      <c r="J38" s="7"/>
    </row>
    <row r="39" spans="1:10" ht="97.15">
      <c r="A39" s="26"/>
      <c r="B39" s="126" t="s">
        <v>439</v>
      </c>
      <c r="C39" s="127" t="s">
        <v>440</v>
      </c>
      <c r="D39" s="162" t="s">
        <v>475</v>
      </c>
      <c r="E39" s="153">
        <v>0.2</v>
      </c>
      <c r="F39" s="7"/>
      <c r="G39" s="7"/>
      <c r="H39" s="7"/>
      <c r="I39" s="7"/>
      <c r="J39" s="7"/>
    </row>
    <row r="40" spans="1:10" ht="97.15">
      <c r="A40" s="26"/>
      <c r="B40" s="129" t="s">
        <v>442</v>
      </c>
      <c r="C40" s="130" t="s">
        <v>443</v>
      </c>
      <c r="D40" s="162" t="s">
        <v>476</v>
      </c>
      <c r="E40" s="153">
        <v>0.4</v>
      </c>
      <c r="F40" s="7"/>
      <c r="G40" s="7"/>
      <c r="H40" s="7"/>
      <c r="I40" s="7"/>
      <c r="J40" s="7"/>
    </row>
    <row r="41" spans="1:10" ht="97.15">
      <c r="A41" s="26"/>
      <c r="B41" s="132" t="s">
        <v>446</v>
      </c>
      <c r="C41" s="130" t="s">
        <v>447</v>
      </c>
      <c r="D41" s="162" t="s">
        <v>477</v>
      </c>
      <c r="E41" s="153">
        <v>0.6</v>
      </c>
      <c r="F41" s="7"/>
      <c r="G41" s="7"/>
      <c r="H41" s="7"/>
      <c r="I41" s="7"/>
      <c r="J41" s="7"/>
    </row>
    <row r="42" spans="1:10" ht="97.15">
      <c r="A42" s="26"/>
      <c r="B42" s="133" t="s">
        <v>450</v>
      </c>
      <c r="C42" s="130" t="s">
        <v>451</v>
      </c>
      <c r="D42" s="162" t="s">
        <v>478</v>
      </c>
      <c r="E42" s="153">
        <v>0.8</v>
      </c>
      <c r="F42" s="7"/>
      <c r="G42" s="7"/>
      <c r="H42" s="7"/>
      <c r="I42" s="7"/>
      <c r="J42" s="7"/>
    </row>
    <row r="43" spans="1:10" ht="97.15">
      <c r="A43" s="26"/>
      <c r="B43" s="134" t="s">
        <v>454</v>
      </c>
      <c r="C43" s="130" t="s">
        <v>455</v>
      </c>
      <c r="D43" s="162" t="s">
        <v>479</v>
      </c>
      <c r="E43" s="153">
        <v>1</v>
      </c>
      <c r="F43" s="7"/>
      <c r="G43" s="7"/>
      <c r="H43" s="7"/>
      <c r="I43" s="7"/>
      <c r="J43" s="7"/>
    </row>
    <row r="44" spans="1:10">
      <c r="A44" s="26"/>
      <c r="B44" s="26"/>
      <c r="C44" s="26"/>
      <c r="D44" s="26"/>
      <c r="E44" s="152"/>
      <c r="F44" s="7"/>
      <c r="G44" s="7"/>
      <c r="H44" s="7"/>
      <c r="I44" s="7"/>
      <c r="J44" s="7"/>
    </row>
    <row r="45" spans="1:10" ht="56.25" customHeight="1">
      <c r="A45" s="26"/>
      <c r="B45" s="26"/>
      <c r="C45" s="26"/>
      <c r="D45" s="125" t="s">
        <v>358</v>
      </c>
      <c r="E45" s="152"/>
      <c r="F45" s="7"/>
      <c r="G45" s="7"/>
      <c r="H45" s="7"/>
      <c r="I45" s="7"/>
      <c r="J45" s="7"/>
    </row>
    <row r="46" spans="1:10" ht="94.5" customHeight="1">
      <c r="A46" s="26"/>
      <c r="B46" s="133" t="s">
        <v>450</v>
      </c>
      <c r="C46" s="26"/>
      <c r="D46" s="131" t="s">
        <v>480</v>
      </c>
      <c r="E46" s="153">
        <v>0.8</v>
      </c>
      <c r="F46" s="7"/>
      <c r="G46" s="7"/>
      <c r="H46" s="7"/>
      <c r="I46" s="7"/>
      <c r="J46" s="7"/>
    </row>
    <row r="47" spans="1:10" ht="105.75" customHeight="1">
      <c r="A47" s="26"/>
      <c r="B47" s="134" t="s">
        <v>454</v>
      </c>
      <c r="C47" s="27"/>
      <c r="D47" s="131" t="s">
        <v>481</v>
      </c>
      <c r="E47" s="153">
        <v>1</v>
      </c>
      <c r="F47" s="7"/>
      <c r="G47" s="7"/>
      <c r="H47" s="7"/>
      <c r="I47" s="7"/>
      <c r="J47" s="7"/>
    </row>
    <row r="48" spans="1:10">
      <c r="A48" s="26"/>
      <c r="B48" s="23"/>
      <c r="C48" s="23"/>
      <c r="D48" s="23"/>
      <c r="E48" s="152"/>
      <c r="F48" s="7"/>
      <c r="G48" s="7"/>
      <c r="H48" s="7"/>
      <c r="I48" s="7"/>
      <c r="J48" s="7"/>
    </row>
    <row r="49" spans="1:10">
      <c r="A49" s="26"/>
      <c r="B49" s="23"/>
      <c r="C49" s="23"/>
      <c r="D49" s="23"/>
      <c r="E49" s="152"/>
      <c r="F49" s="7"/>
      <c r="G49" s="7"/>
      <c r="H49" s="7"/>
      <c r="I49" s="7"/>
      <c r="J49" s="7"/>
    </row>
    <row r="50" spans="1:10" ht="20.45">
      <c r="A50" s="26"/>
      <c r="B50" s="26"/>
      <c r="C50" s="27"/>
      <c r="D50" s="27"/>
      <c r="E50" s="152"/>
      <c r="F50" s="7"/>
      <c r="G50" s="7"/>
      <c r="H50" s="7"/>
      <c r="I50" s="7"/>
      <c r="J50" s="7"/>
    </row>
    <row r="51" spans="1:10" ht="46.5" customHeight="1">
      <c r="A51" s="26"/>
      <c r="B51" s="26"/>
      <c r="C51" s="26"/>
      <c r="D51" s="125" t="s">
        <v>375</v>
      </c>
      <c r="E51" s="152"/>
      <c r="F51" s="7"/>
      <c r="G51" s="7"/>
      <c r="H51" s="7"/>
      <c r="I51" s="7"/>
      <c r="J51" s="7"/>
    </row>
    <row r="52" spans="1:10" ht="90" customHeight="1">
      <c r="A52" s="26"/>
      <c r="B52" s="133" t="s">
        <v>450</v>
      </c>
      <c r="C52" s="26"/>
      <c r="D52" s="131" t="s">
        <v>380</v>
      </c>
      <c r="E52" s="153">
        <v>0.8</v>
      </c>
      <c r="F52" s="7"/>
      <c r="G52" s="7"/>
      <c r="H52" s="7"/>
      <c r="I52" s="7"/>
      <c r="J52" s="7"/>
    </row>
    <row r="53" spans="1:10" ht="64.900000000000006">
      <c r="A53" s="26"/>
      <c r="B53" s="134" t="s">
        <v>454</v>
      </c>
      <c r="C53" s="27"/>
      <c r="D53" s="131" t="s">
        <v>482</v>
      </c>
      <c r="E53" s="153">
        <v>1</v>
      </c>
      <c r="F53" s="7"/>
      <c r="G53" s="7"/>
      <c r="H53" s="7"/>
      <c r="I53" s="7"/>
      <c r="J53" s="7"/>
    </row>
    <row r="54" spans="1:10" ht="20.45">
      <c r="A54" s="26"/>
      <c r="B54" s="26"/>
      <c r="C54" s="27"/>
      <c r="D54" s="27"/>
      <c r="E54" s="152"/>
      <c r="F54" s="7"/>
      <c r="G54" s="7"/>
      <c r="H54" s="7"/>
      <c r="I54" s="7"/>
      <c r="J54" s="7"/>
    </row>
    <row r="55" spans="1:10" ht="20.45">
      <c r="A55" s="26"/>
      <c r="B55" s="26"/>
      <c r="C55" s="27"/>
      <c r="D55" s="27"/>
      <c r="E55" s="152"/>
      <c r="F55" s="7"/>
      <c r="G55" s="7"/>
      <c r="H55" s="7"/>
      <c r="I55" s="7"/>
      <c r="J55" s="7"/>
    </row>
    <row r="56" spans="1:10" ht="20.45">
      <c r="A56" s="26"/>
      <c r="B56" s="26"/>
      <c r="C56" s="27"/>
      <c r="D56" s="27"/>
      <c r="E56" s="152"/>
      <c r="F56" s="7"/>
      <c r="G56" s="7"/>
      <c r="H56" s="7"/>
      <c r="I56" s="7"/>
      <c r="J56" s="7"/>
    </row>
    <row r="57" spans="1:10" ht="20.45">
      <c r="A57" s="26"/>
      <c r="B57" s="26"/>
      <c r="C57" s="27"/>
      <c r="D57" s="27"/>
      <c r="E57" s="152"/>
      <c r="F57" s="7"/>
      <c r="G57" s="7"/>
      <c r="H57" s="7"/>
      <c r="I57" s="7"/>
      <c r="J57" s="7"/>
    </row>
    <row r="58" spans="1:10" ht="20.45">
      <c r="A58" s="26"/>
      <c r="B58" s="26"/>
      <c r="C58" s="27"/>
      <c r="D58" s="27"/>
      <c r="E58" s="152"/>
      <c r="F58" s="7"/>
      <c r="G58" s="7"/>
      <c r="H58" s="7"/>
      <c r="I58" s="7"/>
      <c r="J58" s="7"/>
    </row>
    <row r="59" spans="1:10" ht="20.45">
      <c r="A59" s="26"/>
      <c r="B59" s="26"/>
      <c r="C59" s="27"/>
      <c r="D59" s="27"/>
      <c r="E59" s="152"/>
      <c r="F59" s="7"/>
      <c r="G59" s="7"/>
      <c r="H59" s="7"/>
      <c r="I59" s="7"/>
      <c r="J59" s="7"/>
    </row>
    <row r="60" spans="1:10" ht="20.45">
      <c r="A60" s="26"/>
      <c r="B60" s="26"/>
      <c r="C60" s="27"/>
      <c r="D60" s="27"/>
      <c r="E60" s="152"/>
      <c r="F60" s="7"/>
      <c r="G60" s="7"/>
      <c r="H60" s="7"/>
      <c r="I60" s="7"/>
      <c r="J60" s="7"/>
    </row>
    <row r="61" spans="1:10" ht="20.45">
      <c r="A61" s="26"/>
      <c r="B61" s="26"/>
      <c r="C61" s="27"/>
      <c r="D61" s="27"/>
      <c r="E61" s="152"/>
      <c r="F61" s="7"/>
      <c r="G61" s="7"/>
      <c r="H61" s="7"/>
      <c r="I61" s="7"/>
      <c r="J61" s="7"/>
    </row>
    <row r="62" spans="1:10" ht="20.45">
      <c r="A62" s="26"/>
      <c r="B62" s="26"/>
      <c r="C62" s="27"/>
      <c r="D62" s="27"/>
      <c r="E62" s="152"/>
      <c r="F62" s="7"/>
      <c r="G62" s="7"/>
      <c r="H62" s="7"/>
      <c r="I62" s="7"/>
      <c r="J62" s="7"/>
    </row>
    <row r="63" spans="1:10" ht="20.45">
      <c r="A63" s="26"/>
      <c r="B63" s="26"/>
      <c r="C63" s="27"/>
      <c r="D63" s="27"/>
      <c r="E63" s="152"/>
      <c r="F63" s="7"/>
      <c r="G63" s="7"/>
      <c r="H63" s="7"/>
      <c r="I63" s="7"/>
      <c r="J63" s="7"/>
    </row>
    <row r="64" spans="1:10" ht="20.45">
      <c r="A64" s="26"/>
      <c r="B64" s="26"/>
      <c r="C64" s="27"/>
      <c r="D64" s="27"/>
      <c r="E64" s="152"/>
      <c r="F64" s="7"/>
      <c r="G64" s="7"/>
      <c r="H64" s="7"/>
      <c r="I64" s="7"/>
      <c r="J64" s="7"/>
    </row>
    <row r="65" spans="1:10" ht="20.45">
      <c r="A65" s="26"/>
      <c r="B65" s="26"/>
      <c r="C65" s="27"/>
      <c r="D65" s="27"/>
      <c r="E65" s="152"/>
      <c r="F65" s="7"/>
      <c r="G65" s="7"/>
      <c r="H65" s="7"/>
      <c r="I65" s="7"/>
      <c r="J65" s="7"/>
    </row>
    <row r="66" spans="1:10" ht="20.45">
      <c r="A66" s="26"/>
      <c r="B66" s="26"/>
      <c r="C66" s="27"/>
      <c r="D66" s="27"/>
      <c r="E66" s="152"/>
      <c r="F66" s="7"/>
      <c r="G66" s="7"/>
      <c r="H66" s="7"/>
      <c r="I66" s="7"/>
      <c r="J66" s="7"/>
    </row>
    <row r="67" spans="1:10" ht="20.45">
      <c r="A67" s="26"/>
      <c r="B67" s="26"/>
      <c r="C67" s="27"/>
      <c r="D67" s="27"/>
      <c r="E67" s="152"/>
      <c r="F67" s="7"/>
      <c r="G67" s="7"/>
      <c r="H67" s="7"/>
      <c r="I67" s="7"/>
      <c r="J67" s="7"/>
    </row>
    <row r="68" spans="1:10" ht="20.45">
      <c r="A68" s="26"/>
      <c r="B68" s="26"/>
      <c r="C68" s="27"/>
      <c r="D68" s="27"/>
      <c r="E68" s="152"/>
      <c r="F68" s="7"/>
      <c r="G68" s="7"/>
      <c r="H68" s="7"/>
      <c r="I68" s="7"/>
      <c r="J68" s="7"/>
    </row>
    <row r="69" spans="1:10" ht="20.45">
      <c r="A69" s="26"/>
      <c r="B69" s="26"/>
      <c r="C69" s="27"/>
      <c r="D69" s="27"/>
      <c r="E69" s="152"/>
      <c r="F69" s="7"/>
      <c r="G69" s="7"/>
      <c r="H69" s="7"/>
      <c r="I69" s="7"/>
      <c r="J69" s="7"/>
    </row>
    <row r="70" spans="1:10" ht="20.45">
      <c r="A70" s="26"/>
      <c r="B70" s="26"/>
      <c r="C70" s="27"/>
      <c r="D70" s="27"/>
      <c r="E70" s="152"/>
      <c r="F70" s="7"/>
      <c r="G70" s="7"/>
      <c r="H70" s="7"/>
      <c r="I70" s="7"/>
      <c r="J70" s="7"/>
    </row>
    <row r="71" spans="1:10" ht="20.45">
      <c r="A71" s="26"/>
      <c r="B71" s="26"/>
      <c r="C71" s="27"/>
      <c r="D71" s="27"/>
      <c r="E71" s="152"/>
      <c r="F71" s="7"/>
      <c r="G71" s="7"/>
      <c r="H71" s="7"/>
      <c r="I71" s="7"/>
      <c r="J71" s="7"/>
    </row>
    <row r="72" spans="1:10" ht="20.45">
      <c r="A72" s="26"/>
      <c r="B72" s="26"/>
      <c r="C72" s="27"/>
      <c r="D72" s="27"/>
      <c r="E72" s="152"/>
      <c r="F72" s="7"/>
      <c r="G72" s="7"/>
      <c r="H72" s="7"/>
      <c r="I72" s="7"/>
      <c r="J72" s="7"/>
    </row>
    <row r="73" spans="1:10" ht="20.45">
      <c r="A73" s="26"/>
      <c r="B73" s="26"/>
      <c r="C73" s="27"/>
      <c r="D73" s="27"/>
      <c r="E73" s="152"/>
      <c r="F73" s="7"/>
      <c r="G73" s="7"/>
      <c r="H73" s="7"/>
      <c r="I73" s="7"/>
      <c r="J73" s="7"/>
    </row>
    <row r="74" spans="1:10" ht="20.45">
      <c r="A74" s="26"/>
      <c r="B74" s="26"/>
      <c r="C74" s="27"/>
      <c r="D74" s="27"/>
      <c r="E74" s="152"/>
      <c r="F74" s="7"/>
      <c r="G74" s="7"/>
      <c r="H74" s="7"/>
      <c r="I74" s="7"/>
      <c r="J74" s="7"/>
    </row>
    <row r="75" spans="1:10" ht="20.45">
      <c r="A75" s="26"/>
      <c r="B75" s="26"/>
      <c r="C75" s="27"/>
      <c r="D75" s="27"/>
      <c r="E75" s="152"/>
      <c r="F75" s="7"/>
      <c r="G75" s="7"/>
      <c r="H75" s="7"/>
      <c r="I75" s="7"/>
      <c r="J75" s="7"/>
    </row>
    <row r="76" spans="1:10" ht="20.45">
      <c r="A76" s="26"/>
      <c r="B76" s="26"/>
      <c r="C76" s="27"/>
      <c r="D76" s="27"/>
      <c r="E76" s="152"/>
      <c r="F76" s="7"/>
      <c r="G76" s="7"/>
      <c r="H76" s="7"/>
      <c r="I76" s="7"/>
      <c r="J76" s="7"/>
    </row>
    <row r="77" spans="1:10" ht="20.45">
      <c r="A77" s="26"/>
      <c r="B77" s="26"/>
      <c r="C77" s="27"/>
      <c r="D77" s="27"/>
      <c r="E77" s="152"/>
      <c r="F77" s="7"/>
      <c r="G77" s="7"/>
      <c r="H77" s="7"/>
      <c r="I77" s="7"/>
      <c r="J77" s="7"/>
    </row>
    <row r="78" spans="1:10" ht="20.45">
      <c r="A78" s="26"/>
      <c r="B78" s="26"/>
      <c r="C78" s="27"/>
      <c r="D78" s="27"/>
      <c r="E78" s="152"/>
      <c r="F78" s="7"/>
      <c r="G78" s="7"/>
      <c r="H78" s="7"/>
      <c r="I78" s="7"/>
      <c r="J78" s="7"/>
    </row>
    <row r="79" spans="1:10" ht="20.45">
      <c r="A79" s="26"/>
      <c r="B79" s="26"/>
      <c r="C79" s="27"/>
      <c r="D79" s="27"/>
      <c r="E79" s="152"/>
      <c r="F79" s="7"/>
      <c r="G79" s="7"/>
      <c r="H79" s="7"/>
      <c r="I79" s="7"/>
      <c r="J79" s="7"/>
    </row>
    <row r="80" spans="1:10" s="7" customFormat="1" ht="20.45">
      <c r="A80" s="26"/>
      <c r="B80" s="26"/>
      <c r="C80" s="27"/>
      <c r="D80" s="27"/>
      <c r="E80" s="152"/>
    </row>
    <row r="81" spans="1:5" s="7" customFormat="1" ht="20.45">
      <c r="A81" s="26"/>
      <c r="B81" s="26"/>
      <c r="C81" s="27"/>
      <c r="D81" s="27"/>
      <c r="E81" s="152"/>
    </row>
    <row r="82" spans="1:5" s="7" customFormat="1" ht="20.45">
      <c r="A82" s="26"/>
      <c r="B82" s="26"/>
      <c r="C82" s="27"/>
      <c r="D82" s="27"/>
      <c r="E82" s="152"/>
    </row>
    <row r="83" spans="1:5" s="7" customFormat="1" ht="20.45">
      <c r="A83" s="26"/>
      <c r="B83" s="26"/>
      <c r="C83" s="27"/>
      <c r="D83" s="27"/>
      <c r="E83" s="152"/>
    </row>
    <row r="84" spans="1:5" s="7" customFormat="1" ht="20.45">
      <c r="A84" s="26"/>
      <c r="B84" s="26"/>
      <c r="C84" s="27"/>
      <c r="D84" s="27"/>
      <c r="E84" s="152"/>
    </row>
    <row r="85" spans="1:5" s="7" customFormat="1" ht="20.45">
      <c r="A85" s="26"/>
      <c r="B85" s="26"/>
      <c r="C85" s="27"/>
      <c r="D85" s="27"/>
      <c r="E85" s="152"/>
    </row>
    <row r="86" spans="1:5" s="7" customFormat="1" ht="20.45">
      <c r="A86" s="26"/>
      <c r="B86" s="26"/>
      <c r="C86" s="27"/>
      <c r="D86" s="27"/>
      <c r="E86" s="152"/>
    </row>
    <row r="87" spans="1:5" s="7" customFormat="1" ht="20.45">
      <c r="A87" s="26"/>
      <c r="B87" s="26"/>
      <c r="C87" s="27"/>
      <c r="D87" s="27"/>
      <c r="E87" s="152"/>
    </row>
    <row r="88" spans="1:5" s="7" customFormat="1" ht="20.45">
      <c r="A88" s="26"/>
      <c r="B88" s="26"/>
      <c r="C88" s="27"/>
      <c r="D88" s="27"/>
      <c r="E88" s="152"/>
    </row>
    <row r="89" spans="1:5" s="7" customFormat="1" ht="20.45">
      <c r="A89" s="26"/>
      <c r="B89" s="26"/>
      <c r="C89" s="27"/>
      <c r="D89" s="27"/>
      <c r="E89" s="152"/>
    </row>
    <row r="90" spans="1:5" s="7" customFormat="1" ht="20.45">
      <c r="A90" s="26"/>
      <c r="B90" s="26"/>
      <c r="C90" s="27"/>
      <c r="D90" s="27"/>
      <c r="E90" s="152"/>
    </row>
    <row r="91" spans="1:5" s="7" customFormat="1" ht="20.45">
      <c r="A91" s="26"/>
      <c r="B91" s="26"/>
      <c r="C91" s="27"/>
      <c r="D91" s="27"/>
      <c r="E91" s="152"/>
    </row>
    <row r="92" spans="1:5" s="7" customFormat="1" ht="20.45">
      <c r="A92" s="26"/>
      <c r="B92" s="26"/>
      <c r="C92" s="27"/>
      <c r="D92" s="27"/>
      <c r="E92" s="152"/>
    </row>
    <row r="93" spans="1:5" s="7" customFormat="1" ht="20.45">
      <c r="A93" s="26"/>
      <c r="B93" s="26"/>
      <c r="C93" s="27"/>
      <c r="D93" s="27"/>
      <c r="E93" s="152"/>
    </row>
    <row r="94" spans="1:5" s="7" customFormat="1" ht="20.45">
      <c r="A94" s="26"/>
      <c r="B94" s="26"/>
      <c r="C94" s="27"/>
      <c r="D94" s="27"/>
      <c r="E94" s="152"/>
    </row>
    <row r="95" spans="1:5" s="7" customFormat="1" ht="20.45">
      <c r="A95" s="26"/>
      <c r="B95" s="26"/>
      <c r="C95" s="27"/>
      <c r="D95" s="27"/>
      <c r="E95" s="152"/>
    </row>
    <row r="96" spans="1:5" s="7" customFormat="1" ht="20.45">
      <c r="A96" s="26"/>
      <c r="B96" s="26"/>
      <c r="C96" s="27"/>
      <c r="D96" s="27"/>
      <c r="E96" s="152"/>
    </row>
    <row r="97" spans="1:5" s="7" customFormat="1" ht="20.45">
      <c r="A97" s="26"/>
      <c r="B97" s="26"/>
      <c r="C97" s="27"/>
      <c r="D97" s="27"/>
      <c r="E97" s="152"/>
    </row>
    <row r="98" spans="1:5" s="7" customFormat="1" ht="20.45">
      <c r="A98" s="26"/>
      <c r="B98" s="26"/>
      <c r="C98" s="27"/>
      <c r="D98" s="27"/>
      <c r="E98" s="152"/>
    </row>
    <row r="99" spans="1:5" s="7" customFormat="1" ht="20.45">
      <c r="A99" s="26"/>
      <c r="B99" s="26"/>
      <c r="C99" s="27"/>
      <c r="D99" s="27"/>
      <c r="E99" s="152"/>
    </row>
    <row r="100" spans="1:5" s="7" customFormat="1" ht="20.45">
      <c r="A100" s="26"/>
      <c r="B100" s="26"/>
      <c r="C100" s="27"/>
      <c r="D100" s="27"/>
      <c r="E100" s="152"/>
    </row>
    <row r="101" spans="1:5" s="7" customFormat="1" ht="20.45">
      <c r="A101" s="26"/>
      <c r="B101" s="26"/>
      <c r="C101" s="27"/>
      <c r="D101" s="27"/>
      <c r="E101" s="152"/>
    </row>
    <row r="102" spans="1:5" s="7" customFormat="1" ht="20.45">
      <c r="A102" s="26"/>
      <c r="B102" s="26"/>
      <c r="C102" s="27"/>
      <c r="D102" s="27"/>
      <c r="E102" s="152"/>
    </row>
    <row r="103" spans="1:5" s="7" customFormat="1" ht="20.45">
      <c r="A103" s="26"/>
      <c r="B103" s="26"/>
      <c r="C103" s="27"/>
      <c r="D103" s="27"/>
      <c r="E103" s="152"/>
    </row>
    <row r="104" spans="1:5" s="7" customFormat="1" ht="20.45">
      <c r="A104" s="26"/>
      <c r="B104" s="26"/>
      <c r="C104" s="27"/>
      <c r="D104" s="27"/>
      <c r="E104" s="152"/>
    </row>
    <row r="105" spans="1:5" s="7" customFormat="1" ht="20.45">
      <c r="A105" s="26"/>
      <c r="B105" s="26"/>
      <c r="C105" s="27"/>
      <c r="D105" s="27"/>
      <c r="E105" s="152"/>
    </row>
    <row r="106" spans="1:5" s="7" customFormat="1" ht="20.45">
      <c r="A106" s="26"/>
      <c r="B106" s="26"/>
      <c r="C106" s="27"/>
      <c r="D106" s="27"/>
      <c r="E106" s="152"/>
    </row>
    <row r="107" spans="1:5" s="7" customFormat="1" ht="20.45">
      <c r="A107" s="26"/>
      <c r="B107" s="26"/>
      <c r="C107" s="27"/>
      <c r="D107" s="27"/>
      <c r="E107" s="152"/>
    </row>
    <row r="108" spans="1:5" s="7" customFormat="1" ht="20.45">
      <c r="A108" s="26"/>
      <c r="B108" s="26"/>
      <c r="C108" s="27"/>
      <c r="D108" s="27"/>
      <c r="E108" s="152"/>
    </row>
    <row r="109" spans="1:5" s="7" customFormat="1" ht="20.45">
      <c r="A109" s="26"/>
      <c r="B109" s="26"/>
      <c r="C109" s="27"/>
      <c r="D109" s="27"/>
      <c r="E109" s="152"/>
    </row>
    <row r="110" spans="1:5" s="7" customFormat="1" ht="20.45">
      <c r="A110" s="26"/>
      <c r="B110" s="26"/>
      <c r="C110" s="27"/>
      <c r="D110" s="27"/>
      <c r="E110" s="152"/>
    </row>
    <row r="111" spans="1:5" s="7" customFormat="1" ht="20.45">
      <c r="A111" s="26"/>
      <c r="B111" s="26"/>
      <c r="C111" s="27"/>
      <c r="D111" s="27"/>
      <c r="E111" s="152"/>
    </row>
    <row r="112" spans="1:5" s="7" customFormat="1" ht="20.45">
      <c r="A112" s="26"/>
      <c r="B112" s="26"/>
      <c r="C112" s="27"/>
      <c r="D112" s="27"/>
      <c r="E112" s="152"/>
    </row>
    <row r="113" spans="1:5" s="7" customFormat="1" ht="20.45">
      <c r="A113" s="26"/>
      <c r="B113" s="26"/>
      <c r="C113" s="27"/>
      <c r="D113" s="27"/>
      <c r="E113" s="152"/>
    </row>
    <row r="114" spans="1:5" s="7" customFormat="1" ht="20.45">
      <c r="A114" s="26"/>
      <c r="B114" s="26"/>
      <c r="C114" s="27"/>
      <c r="D114" s="27"/>
      <c r="E114" s="152"/>
    </row>
    <row r="115" spans="1:5" s="7" customFormat="1" ht="20.45">
      <c r="A115" s="26"/>
      <c r="B115" s="26"/>
      <c r="C115" s="27"/>
      <c r="D115" s="27"/>
      <c r="E115" s="152"/>
    </row>
    <row r="116" spans="1:5" s="7" customFormat="1" ht="20.45">
      <c r="A116" s="26"/>
      <c r="B116" s="26"/>
      <c r="C116" s="27"/>
      <c r="D116" s="27"/>
      <c r="E116" s="152"/>
    </row>
    <row r="117" spans="1:5" s="7" customFormat="1" ht="20.45">
      <c r="A117" s="26"/>
      <c r="B117" s="26"/>
      <c r="C117" s="27"/>
      <c r="D117" s="27"/>
      <c r="E117" s="152"/>
    </row>
    <row r="118" spans="1:5" s="7" customFormat="1" ht="20.45">
      <c r="A118" s="26"/>
      <c r="B118" s="26"/>
      <c r="C118" s="27"/>
      <c r="D118" s="27"/>
      <c r="E118" s="152"/>
    </row>
    <row r="119" spans="1:5" s="7" customFormat="1" ht="20.45">
      <c r="A119" s="26"/>
      <c r="B119" s="26"/>
      <c r="C119" s="27"/>
      <c r="D119" s="27"/>
      <c r="E119" s="152"/>
    </row>
    <row r="120" spans="1:5" s="7" customFormat="1" ht="20.45">
      <c r="A120" s="26"/>
      <c r="B120" s="26"/>
      <c r="C120" s="27"/>
      <c r="D120" s="27"/>
      <c r="E120" s="152"/>
    </row>
    <row r="121" spans="1:5" s="7" customFormat="1" ht="20.45">
      <c r="A121" s="26"/>
      <c r="B121" s="26"/>
      <c r="C121" s="27"/>
      <c r="D121" s="27"/>
      <c r="E121" s="152"/>
    </row>
    <row r="122" spans="1:5" s="7" customFormat="1" ht="20.45">
      <c r="A122" s="26"/>
      <c r="B122" s="26"/>
      <c r="C122" s="27"/>
      <c r="D122" s="27"/>
      <c r="E122" s="152"/>
    </row>
    <row r="123" spans="1:5" s="7" customFormat="1" ht="20.45">
      <c r="A123" s="26"/>
      <c r="B123" s="26"/>
      <c r="C123" s="27"/>
      <c r="D123" s="27"/>
      <c r="E123" s="152"/>
    </row>
    <row r="124" spans="1:5" s="7" customFormat="1" ht="20.45">
      <c r="A124" s="26"/>
      <c r="B124" s="26"/>
      <c r="C124" s="27"/>
      <c r="D124" s="27"/>
      <c r="E124" s="152"/>
    </row>
    <row r="125" spans="1:5" s="7" customFormat="1" ht="20.45">
      <c r="A125" s="26"/>
      <c r="B125" s="26"/>
      <c r="C125" s="27"/>
      <c r="D125" s="27"/>
      <c r="E125" s="152"/>
    </row>
    <row r="126" spans="1:5" s="7" customFormat="1" ht="20.45">
      <c r="A126" s="26"/>
      <c r="B126" s="26"/>
      <c r="C126" s="27"/>
      <c r="D126" s="27"/>
      <c r="E126" s="152"/>
    </row>
    <row r="127" spans="1:5" s="7" customFormat="1" ht="20.45">
      <c r="A127" s="26"/>
      <c r="B127" s="26"/>
      <c r="C127" s="27"/>
      <c r="D127" s="27"/>
      <c r="E127" s="152"/>
    </row>
    <row r="128" spans="1:5" s="7" customFormat="1" ht="20.45">
      <c r="A128" s="26"/>
      <c r="B128" s="26"/>
      <c r="C128" s="27"/>
      <c r="D128" s="27"/>
      <c r="E128" s="152"/>
    </row>
    <row r="129" spans="1:5" s="7" customFormat="1" ht="20.45">
      <c r="A129" s="26"/>
      <c r="B129" s="26"/>
      <c r="C129" s="27"/>
      <c r="D129" s="27"/>
      <c r="E129" s="152"/>
    </row>
    <row r="130" spans="1:5" s="7" customFormat="1" ht="20.45">
      <c r="A130" s="26"/>
      <c r="B130" s="26"/>
      <c r="C130" s="27"/>
      <c r="D130" s="27"/>
      <c r="E130" s="152"/>
    </row>
    <row r="131" spans="1:5" s="7" customFormat="1" ht="20.45">
      <c r="A131" s="26"/>
      <c r="B131" s="26"/>
      <c r="C131" s="27"/>
      <c r="D131" s="27"/>
      <c r="E131" s="152"/>
    </row>
    <row r="132" spans="1:5" s="7" customFormat="1" ht="20.45">
      <c r="A132" s="26"/>
      <c r="B132" s="26"/>
      <c r="C132" s="27"/>
      <c r="D132" s="27"/>
      <c r="E132" s="152"/>
    </row>
    <row r="133" spans="1:5" s="7" customFormat="1" ht="20.45">
      <c r="A133" s="26"/>
      <c r="B133" s="26"/>
      <c r="C133" s="27"/>
      <c r="D133" s="27"/>
      <c r="E133" s="152"/>
    </row>
    <row r="134" spans="1:5" s="7" customFormat="1" ht="20.45">
      <c r="A134" s="26"/>
      <c r="B134" s="26"/>
      <c r="C134" s="27"/>
      <c r="D134" s="27"/>
      <c r="E134" s="152"/>
    </row>
    <row r="135" spans="1:5" s="7" customFormat="1" ht="20.45">
      <c r="A135" s="26"/>
      <c r="B135" s="26"/>
      <c r="C135" s="27"/>
      <c r="D135" s="27"/>
      <c r="E135" s="152"/>
    </row>
    <row r="136" spans="1:5" s="7" customFormat="1" ht="20.45">
      <c r="A136" s="26"/>
      <c r="B136" s="26"/>
      <c r="C136" s="27"/>
      <c r="D136" s="27"/>
      <c r="E136" s="152"/>
    </row>
    <row r="137" spans="1:5" s="7" customFormat="1" ht="20.45">
      <c r="A137" s="26"/>
      <c r="B137" s="26"/>
      <c r="C137" s="27"/>
      <c r="D137" s="27"/>
      <c r="E137" s="152"/>
    </row>
    <row r="138" spans="1:5" s="7" customFormat="1" ht="20.45">
      <c r="A138" s="26"/>
      <c r="B138" s="26"/>
      <c r="C138" s="27"/>
      <c r="D138" s="27"/>
      <c r="E138" s="152"/>
    </row>
    <row r="139" spans="1:5" s="7" customFormat="1" ht="20.45">
      <c r="A139" s="26"/>
      <c r="B139" s="26"/>
      <c r="C139" s="27"/>
      <c r="D139" s="27"/>
      <c r="E139" s="152"/>
    </row>
    <row r="140" spans="1:5" s="7" customFormat="1" ht="20.45">
      <c r="A140" s="26"/>
      <c r="B140" s="26"/>
      <c r="C140" s="27"/>
      <c r="D140" s="27"/>
      <c r="E140" s="152"/>
    </row>
    <row r="141" spans="1:5" s="7" customFormat="1" ht="20.45">
      <c r="A141" s="26"/>
      <c r="B141" s="26"/>
      <c r="C141" s="27"/>
      <c r="D141" s="27"/>
      <c r="E141" s="152"/>
    </row>
    <row r="142" spans="1:5" s="7" customFormat="1" ht="20.45">
      <c r="A142" s="26"/>
      <c r="B142" s="26"/>
      <c r="C142" s="27"/>
      <c r="D142" s="27"/>
      <c r="E142" s="152"/>
    </row>
    <row r="143" spans="1:5" s="7" customFormat="1" ht="20.45">
      <c r="A143" s="26"/>
      <c r="B143" s="26"/>
      <c r="C143" s="27"/>
      <c r="D143" s="27"/>
      <c r="E143" s="152"/>
    </row>
    <row r="144" spans="1:5" s="7" customFormat="1" ht="20.45">
      <c r="A144" s="26"/>
      <c r="B144" s="26"/>
      <c r="C144" s="27"/>
      <c r="D144" s="27"/>
      <c r="E144" s="152"/>
    </row>
    <row r="145" spans="1:5" s="7" customFormat="1" ht="20.45">
      <c r="A145" s="26"/>
      <c r="B145" s="26"/>
      <c r="C145" s="27"/>
      <c r="D145" s="27"/>
      <c r="E145" s="152"/>
    </row>
    <row r="146" spans="1:5" s="7" customFormat="1" ht="20.45">
      <c r="A146" s="26"/>
      <c r="B146" s="26"/>
      <c r="C146" s="27"/>
      <c r="D146" s="27"/>
      <c r="E146" s="152"/>
    </row>
    <row r="147" spans="1:5" s="7" customFormat="1" ht="20.45">
      <c r="A147" s="26"/>
      <c r="B147" s="26"/>
      <c r="C147" s="27"/>
      <c r="D147" s="27"/>
      <c r="E147" s="152"/>
    </row>
    <row r="148" spans="1:5" s="7" customFormat="1" ht="20.45">
      <c r="A148" s="26"/>
      <c r="B148" s="26"/>
      <c r="C148" s="27"/>
      <c r="D148" s="27"/>
      <c r="E148" s="152"/>
    </row>
    <row r="149" spans="1:5" s="7" customFormat="1" ht="20.45">
      <c r="A149" s="26"/>
      <c r="B149" s="26"/>
      <c r="C149" s="27"/>
      <c r="D149" s="27"/>
      <c r="E149" s="152"/>
    </row>
    <row r="150" spans="1:5" s="7" customFormat="1" ht="20.45">
      <c r="A150" s="26"/>
      <c r="B150" s="26"/>
      <c r="C150" s="27"/>
      <c r="D150" s="27"/>
      <c r="E150" s="152"/>
    </row>
    <row r="151" spans="1:5" s="7" customFormat="1" ht="20.45">
      <c r="A151" s="26"/>
      <c r="B151" s="26"/>
      <c r="C151" s="27"/>
      <c r="D151" s="27"/>
      <c r="E151" s="152"/>
    </row>
    <row r="152" spans="1:5" s="7" customFormat="1" ht="20.45">
      <c r="A152" s="26"/>
      <c r="B152" s="26"/>
      <c r="C152" s="27"/>
      <c r="D152" s="27"/>
      <c r="E152" s="152"/>
    </row>
    <row r="153" spans="1:5" s="7" customFormat="1" ht="20.45">
      <c r="A153" s="26"/>
      <c r="B153" s="26"/>
      <c r="C153" s="27"/>
      <c r="D153" s="27"/>
      <c r="E153" s="152"/>
    </row>
    <row r="154" spans="1:5" s="7" customFormat="1" ht="20.45">
      <c r="A154" s="26"/>
      <c r="B154" s="26"/>
      <c r="C154" s="27"/>
      <c r="D154" s="27"/>
      <c r="E154" s="152"/>
    </row>
    <row r="155" spans="1:5" s="7" customFormat="1" ht="20.45">
      <c r="A155" s="26"/>
      <c r="B155" s="26"/>
      <c r="C155" s="27"/>
      <c r="D155" s="27"/>
      <c r="E155" s="152"/>
    </row>
    <row r="156" spans="1:5" s="7" customFormat="1" ht="20.45">
      <c r="A156" s="26"/>
      <c r="B156" s="26"/>
      <c r="C156" s="27"/>
      <c r="D156" s="27"/>
      <c r="E156" s="152"/>
    </row>
    <row r="157" spans="1:5" s="7" customFormat="1" ht="20.45">
      <c r="A157" s="26"/>
      <c r="B157" s="26"/>
      <c r="C157" s="27"/>
      <c r="D157" s="27"/>
      <c r="E157" s="152"/>
    </row>
    <row r="158" spans="1:5" s="7" customFormat="1" ht="20.45">
      <c r="A158" s="26"/>
      <c r="B158" s="26"/>
      <c r="C158" s="27"/>
      <c r="D158" s="27"/>
      <c r="E158" s="152"/>
    </row>
    <row r="159" spans="1:5" s="7" customFormat="1" ht="20.45">
      <c r="A159" s="26"/>
      <c r="B159" s="26"/>
      <c r="C159" s="27"/>
      <c r="D159" s="27"/>
      <c r="E159" s="152"/>
    </row>
    <row r="160" spans="1:5" s="7" customFormat="1" ht="20.45">
      <c r="A160" s="26"/>
      <c r="B160" s="26"/>
      <c r="C160" s="27"/>
      <c r="D160" s="27"/>
      <c r="E160" s="152"/>
    </row>
    <row r="161" spans="1:5" s="7" customFormat="1" ht="20.45">
      <c r="A161" s="26"/>
      <c r="B161" s="26"/>
      <c r="C161" s="27"/>
      <c r="D161" s="27"/>
      <c r="E161" s="152"/>
    </row>
    <row r="162" spans="1:5" s="7" customFormat="1" ht="20.45">
      <c r="A162" s="26"/>
      <c r="B162" s="26"/>
      <c r="C162" s="27"/>
      <c r="D162" s="27"/>
      <c r="E162" s="152"/>
    </row>
    <row r="163" spans="1:5" s="7" customFormat="1" ht="20.45">
      <c r="A163" s="26"/>
      <c r="B163" s="26"/>
      <c r="C163" s="27"/>
      <c r="D163" s="27"/>
      <c r="E163" s="152"/>
    </row>
    <row r="164" spans="1:5" s="7" customFormat="1" ht="20.45">
      <c r="A164" s="26"/>
      <c r="B164" s="26"/>
      <c r="C164" s="27"/>
      <c r="D164" s="27"/>
      <c r="E164" s="152"/>
    </row>
    <row r="165" spans="1:5" s="7" customFormat="1" ht="20.45">
      <c r="A165" s="26"/>
      <c r="B165" s="26"/>
      <c r="C165" s="27"/>
      <c r="D165" s="27"/>
      <c r="E165" s="152"/>
    </row>
    <row r="166" spans="1:5" s="7" customFormat="1" ht="20.45">
      <c r="A166" s="26"/>
      <c r="B166" s="26"/>
      <c r="C166" s="27"/>
      <c r="D166" s="27"/>
      <c r="E166" s="152"/>
    </row>
    <row r="167" spans="1:5" s="7" customFormat="1" ht="20.45">
      <c r="A167" s="26"/>
      <c r="B167" s="26"/>
      <c r="C167" s="27"/>
      <c r="D167" s="27"/>
      <c r="E167" s="152"/>
    </row>
    <row r="168" spans="1:5" s="7" customFormat="1" ht="20.45">
      <c r="A168" s="26"/>
      <c r="B168" s="26"/>
      <c r="C168" s="27"/>
      <c r="D168" s="27"/>
      <c r="E168" s="152"/>
    </row>
    <row r="169" spans="1:5" s="7" customFormat="1" ht="20.45">
      <c r="A169" s="26"/>
      <c r="B169" s="26"/>
      <c r="C169" s="27"/>
      <c r="D169" s="27"/>
      <c r="E169" s="152"/>
    </row>
    <row r="170" spans="1:5" s="7" customFormat="1" ht="20.45">
      <c r="A170" s="26"/>
      <c r="B170" s="26"/>
      <c r="C170" s="27"/>
      <c r="D170" s="27"/>
      <c r="E170" s="152"/>
    </row>
    <row r="171" spans="1:5" s="7" customFormat="1" ht="20.45">
      <c r="A171" s="26"/>
      <c r="B171" s="26"/>
      <c r="C171" s="27"/>
      <c r="D171" s="27"/>
      <c r="E171" s="152"/>
    </row>
    <row r="172" spans="1:5" s="7" customFormat="1" ht="20.45">
      <c r="A172" s="26"/>
      <c r="B172" s="26"/>
      <c r="C172" s="27"/>
      <c r="D172" s="27"/>
      <c r="E172" s="152"/>
    </row>
    <row r="173" spans="1:5" s="7" customFormat="1" ht="20.45">
      <c r="A173" s="26"/>
      <c r="B173" s="26"/>
      <c r="C173" s="27"/>
      <c r="D173" s="27"/>
      <c r="E173" s="152"/>
    </row>
    <row r="174" spans="1:5" s="7" customFormat="1" ht="20.45">
      <c r="A174" s="26"/>
      <c r="B174" s="26"/>
      <c r="C174" s="27"/>
      <c r="D174" s="27"/>
      <c r="E174" s="152"/>
    </row>
    <row r="175" spans="1:5" s="7" customFormat="1" ht="20.45">
      <c r="A175" s="26"/>
      <c r="B175" s="26"/>
      <c r="C175" s="27"/>
      <c r="D175" s="27"/>
      <c r="E175" s="152"/>
    </row>
    <row r="176" spans="1:5" s="7" customFormat="1" ht="20.45">
      <c r="A176" s="26"/>
      <c r="B176" s="26"/>
      <c r="C176" s="27"/>
      <c r="D176" s="27"/>
      <c r="E176" s="152"/>
    </row>
    <row r="177" spans="1:5" s="7" customFormat="1" ht="20.45">
      <c r="A177" s="26"/>
      <c r="B177" s="26"/>
      <c r="C177" s="27"/>
      <c r="D177" s="27"/>
      <c r="E177" s="152"/>
    </row>
    <row r="178" spans="1:5" s="7" customFormat="1" ht="20.45">
      <c r="A178" s="26"/>
      <c r="B178" s="26"/>
      <c r="C178" s="27"/>
      <c r="D178" s="27"/>
      <c r="E178" s="152"/>
    </row>
    <row r="179" spans="1:5" s="7" customFormat="1" ht="20.45">
      <c r="A179" s="26"/>
      <c r="B179" s="26"/>
      <c r="C179" s="27"/>
      <c r="D179" s="27"/>
      <c r="E179" s="152"/>
    </row>
    <row r="180" spans="1:5" s="7" customFormat="1" ht="20.45">
      <c r="A180" s="26"/>
      <c r="B180" s="26"/>
      <c r="C180" s="27"/>
      <c r="D180" s="27"/>
      <c r="E180" s="152"/>
    </row>
    <row r="181" spans="1:5" s="7" customFormat="1" ht="20.45">
      <c r="A181" s="26"/>
      <c r="B181" s="26"/>
      <c r="C181" s="27"/>
      <c r="D181" s="27"/>
      <c r="E181" s="152"/>
    </row>
    <row r="182" spans="1:5" s="7" customFormat="1" ht="20.45">
      <c r="A182" s="26"/>
      <c r="B182" s="26"/>
      <c r="C182" s="27"/>
      <c r="D182" s="27"/>
      <c r="E182" s="152"/>
    </row>
    <row r="183" spans="1:5" s="7" customFormat="1" ht="20.45">
      <c r="A183" s="26"/>
      <c r="B183" s="26"/>
      <c r="C183" s="27"/>
      <c r="D183" s="27"/>
      <c r="E183" s="152"/>
    </row>
    <row r="184" spans="1:5" s="7" customFormat="1" ht="20.45">
      <c r="A184" s="26"/>
      <c r="B184" s="26"/>
      <c r="C184" s="27"/>
      <c r="D184" s="27"/>
      <c r="E184" s="152"/>
    </row>
    <row r="185" spans="1:5" s="7" customFormat="1" ht="20.45">
      <c r="A185" s="26"/>
      <c r="B185" s="26"/>
      <c r="C185" s="27"/>
      <c r="D185" s="27"/>
      <c r="E185" s="152"/>
    </row>
    <row r="186" spans="1:5" s="7" customFormat="1" ht="20.45">
      <c r="A186" s="26"/>
      <c r="B186" s="26"/>
      <c r="C186" s="27"/>
      <c r="D186" s="27"/>
      <c r="E186" s="152"/>
    </row>
    <row r="187" spans="1:5" s="7" customFormat="1" ht="20.45">
      <c r="A187" s="26"/>
      <c r="B187" s="26"/>
      <c r="C187" s="27"/>
      <c r="D187" s="27"/>
      <c r="E187" s="152"/>
    </row>
    <row r="188" spans="1:5" s="7" customFormat="1" ht="20.45">
      <c r="A188" s="26"/>
      <c r="B188" s="26"/>
      <c r="C188" s="27"/>
      <c r="D188" s="27"/>
      <c r="E188" s="152"/>
    </row>
    <row r="189" spans="1:5" s="7" customFormat="1" ht="20.45">
      <c r="A189" s="26"/>
      <c r="B189" s="26"/>
      <c r="C189" s="27"/>
      <c r="D189" s="27"/>
      <c r="E189" s="152"/>
    </row>
    <row r="190" spans="1:5" s="7" customFormat="1" ht="20.45">
      <c r="A190" s="26"/>
      <c r="B190" s="26"/>
      <c r="C190" s="27"/>
      <c r="D190" s="27"/>
      <c r="E190" s="152"/>
    </row>
    <row r="191" spans="1:5" s="7" customFormat="1" ht="20.45">
      <c r="A191" s="26"/>
      <c r="B191" s="26"/>
      <c r="C191" s="27"/>
      <c r="D191" s="27"/>
      <c r="E191" s="152"/>
    </row>
    <row r="192" spans="1:5" s="7" customFormat="1" ht="20.45">
      <c r="A192" s="26"/>
      <c r="B192" s="26"/>
      <c r="C192" s="27"/>
      <c r="D192" s="27"/>
      <c r="E192" s="152"/>
    </row>
    <row r="193" spans="1:5" s="7" customFormat="1" ht="20.45">
      <c r="A193" s="26"/>
      <c r="B193" s="26"/>
      <c r="C193" s="27"/>
      <c r="D193" s="27"/>
      <c r="E193" s="152"/>
    </row>
    <row r="194" spans="1:5" s="7" customFormat="1" ht="20.45">
      <c r="A194" s="26"/>
      <c r="B194" s="26"/>
      <c r="C194" s="27"/>
      <c r="D194" s="27"/>
      <c r="E194" s="152"/>
    </row>
    <row r="195" spans="1:5" s="7" customFormat="1" ht="20.45">
      <c r="A195" s="26"/>
      <c r="B195" s="26"/>
      <c r="C195" s="27"/>
      <c r="D195" s="27"/>
      <c r="E195" s="152"/>
    </row>
    <row r="196" spans="1:5" s="7" customFormat="1" ht="20.45">
      <c r="A196" s="26"/>
      <c r="B196" s="26"/>
      <c r="C196" s="27"/>
      <c r="D196" s="27"/>
      <c r="E196" s="152"/>
    </row>
    <row r="197" spans="1:5" s="7" customFormat="1" ht="20.45">
      <c r="A197" s="26"/>
      <c r="B197" s="26"/>
      <c r="C197" s="27"/>
      <c r="D197" s="27"/>
      <c r="E197" s="152"/>
    </row>
    <row r="198" spans="1:5" s="7" customFormat="1" ht="20.45">
      <c r="A198" s="26"/>
      <c r="B198" s="26"/>
      <c r="C198" s="27"/>
      <c r="D198" s="27"/>
      <c r="E198" s="152"/>
    </row>
    <row r="199" spans="1:5" s="7" customFormat="1" ht="20.45">
      <c r="A199" s="26"/>
      <c r="B199" s="26"/>
      <c r="C199" s="27"/>
      <c r="D199" s="27"/>
      <c r="E199" s="152"/>
    </row>
    <row r="200" spans="1:5" s="7" customFormat="1" ht="20.45">
      <c r="A200" s="26"/>
      <c r="B200" s="26"/>
      <c r="C200" s="27"/>
      <c r="D200" s="27"/>
      <c r="E200" s="152"/>
    </row>
    <row r="201" spans="1:5" s="7" customFormat="1" ht="20.45">
      <c r="A201" s="26"/>
      <c r="B201" s="26"/>
      <c r="C201" s="27"/>
      <c r="D201" s="27"/>
      <c r="E201" s="152"/>
    </row>
    <row r="202" spans="1:5" s="7" customFormat="1" ht="20.45">
      <c r="A202" s="26"/>
      <c r="B202" s="26"/>
      <c r="C202" s="27"/>
      <c r="D202" s="27"/>
      <c r="E202" s="152"/>
    </row>
    <row r="203" spans="1:5" s="7" customFormat="1" ht="20.45">
      <c r="A203" s="26"/>
      <c r="B203" s="26"/>
      <c r="C203" s="27"/>
      <c r="D203" s="27"/>
      <c r="E203" s="152"/>
    </row>
    <row r="204" spans="1:5" s="7" customFormat="1" ht="20.45">
      <c r="A204" s="26"/>
      <c r="B204" s="26"/>
      <c r="C204" s="27"/>
      <c r="D204" s="27"/>
      <c r="E204" s="152"/>
    </row>
    <row r="205" spans="1:5" s="7" customFormat="1" ht="20.45">
      <c r="A205" s="26"/>
      <c r="B205" s="26"/>
      <c r="C205" s="27"/>
      <c r="D205" s="27"/>
      <c r="E205" s="152"/>
    </row>
    <row r="206" spans="1:5" s="7" customFormat="1" ht="20.45">
      <c r="A206" s="26"/>
      <c r="B206" s="26"/>
      <c r="C206" s="27"/>
      <c r="D206" s="27"/>
      <c r="E206" s="152"/>
    </row>
    <row r="207" spans="1:5" s="7" customFormat="1" ht="20.45">
      <c r="A207" s="26"/>
      <c r="B207" s="26"/>
      <c r="C207" s="27"/>
      <c r="D207" s="27"/>
      <c r="E207" s="152"/>
    </row>
    <row r="208" spans="1:5" s="7" customFormat="1" ht="20.45">
      <c r="A208" s="26"/>
      <c r="B208" s="26"/>
      <c r="C208" s="27"/>
      <c r="D208" s="27"/>
      <c r="E208" s="152"/>
    </row>
    <row r="209" spans="1:5" s="7" customFormat="1" ht="20.45">
      <c r="A209" s="26"/>
      <c r="B209" s="26"/>
      <c r="C209" s="27"/>
      <c r="D209" s="27"/>
      <c r="E209" s="152"/>
    </row>
    <row r="210" spans="1:5" s="7" customFormat="1" ht="20.45">
      <c r="A210" s="26"/>
      <c r="B210" s="26"/>
      <c r="C210" s="27"/>
      <c r="D210" s="27"/>
      <c r="E210" s="152"/>
    </row>
    <row r="211" spans="1:5" s="7" customFormat="1" ht="20.45">
      <c r="A211" s="26"/>
      <c r="B211" s="26"/>
      <c r="C211" s="27"/>
      <c r="D211" s="27"/>
      <c r="E211" s="152"/>
    </row>
    <row r="212" spans="1:5" s="7" customFormat="1" ht="20.45">
      <c r="A212" s="26"/>
      <c r="B212" s="26"/>
      <c r="C212" s="27"/>
      <c r="D212" s="27"/>
      <c r="E212" s="152"/>
    </row>
    <row r="213" spans="1:5" s="7" customFormat="1" ht="20.45">
      <c r="A213" s="26"/>
      <c r="B213" s="26"/>
      <c r="C213" s="27"/>
      <c r="D213" s="27"/>
      <c r="E213" s="152"/>
    </row>
    <row r="214" spans="1:5" s="7" customFormat="1" ht="20.45">
      <c r="A214" s="26"/>
      <c r="B214" s="26"/>
      <c r="C214" s="27"/>
      <c r="D214" s="27"/>
      <c r="E214" s="152"/>
    </row>
    <row r="215" spans="1:5" s="7" customFormat="1" ht="20.45">
      <c r="A215" s="26"/>
      <c r="B215" s="26"/>
      <c r="C215" s="27"/>
      <c r="D215" s="27"/>
      <c r="E215" s="152"/>
    </row>
    <row r="216" spans="1:5" s="7" customFormat="1" ht="20.45">
      <c r="A216" s="26"/>
      <c r="B216" s="26"/>
      <c r="C216" s="27"/>
      <c r="D216" s="27"/>
      <c r="E216" s="152"/>
    </row>
    <row r="217" spans="1:5" s="7" customFormat="1" ht="20.45">
      <c r="A217" s="26"/>
      <c r="B217" s="26"/>
      <c r="C217" s="27"/>
      <c r="D217" s="27"/>
      <c r="E217" s="152"/>
    </row>
    <row r="218" spans="1:5" s="7" customFormat="1" ht="20.45">
      <c r="A218" s="26"/>
      <c r="B218" s="26"/>
      <c r="C218" s="27"/>
      <c r="D218" s="27"/>
      <c r="E218" s="152"/>
    </row>
    <row r="219" spans="1:5" s="7" customFormat="1" ht="20.45">
      <c r="A219" s="26"/>
      <c r="B219" s="26"/>
      <c r="C219" s="27"/>
      <c r="D219" s="27"/>
      <c r="E219" s="152"/>
    </row>
    <row r="220" spans="1:5" s="7" customFormat="1" ht="20.45">
      <c r="A220" s="26"/>
      <c r="B220" s="26"/>
      <c r="C220" s="27"/>
      <c r="D220" s="27"/>
      <c r="E220" s="152"/>
    </row>
    <row r="221" spans="1:5" s="7" customFormat="1" ht="20.45">
      <c r="A221" s="26"/>
      <c r="B221" s="26"/>
      <c r="C221" s="27"/>
      <c r="D221" s="27"/>
      <c r="E221" s="152"/>
    </row>
    <row r="222" spans="1:5" s="7" customFormat="1" ht="20.45">
      <c r="A222" s="26"/>
      <c r="B222" s="26"/>
      <c r="C222" s="27"/>
      <c r="D222" s="27"/>
      <c r="E222" s="152"/>
    </row>
    <row r="223" spans="1:5" s="7" customFormat="1" ht="20.45">
      <c r="A223" s="26"/>
      <c r="B223" s="26"/>
      <c r="C223" s="27"/>
      <c r="D223" s="27"/>
      <c r="E223" s="152"/>
    </row>
    <row r="224" spans="1:5" s="7" customFormat="1" ht="20.45">
      <c r="A224" s="26"/>
      <c r="B224" s="26"/>
      <c r="C224" s="27"/>
      <c r="D224" s="27"/>
      <c r="E224" s="152"/>
    </row>
    <row r="225" spans="1:7" s="7" customFormat="1" ht="20.45">
      <c r="A225" s="26"/>
      <c r="B225" s="26"/>
      <c r="C225" s="27"/>
      <c r="D225" s="27"/>
      <c r="E225" s="152"/>
    </row>
    <row r="226" spans="1:7" s="7" customFormat="1" ht="20.45">
      <c r="A226" s="26"/>
      <c r="B226" s="26"/>
      <c r="C226" s="27"/>
      <c r="D226" s="27"/>
      <c r="E226" s="152"/>
    </row>
    <row r="227" spans="1:7" s="7" customFormat="1" ht="20.45">
      <c r="A227" s="26"/>
      <c r="B227" s="26"/>
      <c r="C227" s="27"/>
      <c r="D227" s="27"/>
      <c r="E227" s="152"/>
    </row>
    <row r="228" spans="1:7" s="7" customFormat="1" ht="20.45">
      <c r="A228" s="26"/>
      <c r="B228" s="26"/>
      <c r="C228" s="27"/>
      <c r="D228" s="27"/>
      <c r="E228" s="152"/>
    </row>
    <row r="229" spans="1:7" s="7" customFormat="1" ht="20.45">
      <c r="A229" s="26"/>
      <c r="B229" s="26"/>
      <c r="C229" s="27"/>
      <c r="D229" s="27"/>
      <c r="E229" s="152"/>
    </row>
    <row r="230" spans="1:7" s="7" customFormat="1" ht="20.45">
      <c r="A230" s="26"/>
      <c r="B230" s="26"/>
      <c r="C230" s="27"/>
      <c r="D230" s="27"/>
      <c r="E230" s="152"/>
    </row>
    <row r="231" spans="1:7" ht="20.45">
      <c r="A231" s="26"/>
      <c r="B231" s="29"/>
      <c r="C231" s="30"/>
      <c r="D231" s="30"/>
    </row>
    <row r="232" spans="1:7" ht="20.45">
      <c r="A232" s="26"/>
      <c r="B232" s="29"/>
      <c r="C232" s="30"/>
      <c r="D232" s="30"/>
    </row>
    <row r="233" spans="1:7" ht="20.45">
      <c r="A233" s="26"/>
      <c r="B233" s="29"/>
      <c r="C233" s="30"/>
      <c r="D233" s="30"/>
    </row>
    <row r="234" spans="1:7" ht="20.45">
      <c r="A234" s="26"/>
      <c r="B234" s="29"/>
      <c r="C234" s="30"/>
      <c r="D234" s="30"/>
    </row>
    <row r="235" spans="1:7" ht="20.45">
      <c r="A235" s="26"/>
      <c r="B235" s="29"/>
      <c r="C235" s="30"/>
      <c r="D235" s="30"/>
    </row>
    <row r="236" spans="1:7">
      <c r="A236" s="7"/>
      <c r="B236" s="29"/>
      <c r="C236" s="29"/>
      <c r="D236" s="29"/>
    </row>
    <row r="237" spans="1:7" ht="20.45">
      <c r="A237" s="7"/>
      <c r="B237" s="31" t="s">
        <v>483</v>
      </c>
      <c r="C237" s="31" t="s">
        <v>484</v>
      </c>
      <c r="D237" t="s">
        <v>483</v>
      </c>
      <c r="E237" s="145" t="s">
        <v>484</v>
      </c>
    </row>
    <row r="238" spans="1:7" ht="21">
      <c r="A238" s="7"/>
      <c r="B238" s="32" t="s">
        <v>485</v>
      </c>
      <c r="C238" s="32" t="s">
        <v>486</v>
      </c>
      <c r="D238" t="s">
        <v>485</v>
      </c>
      <c r="F238" t="s">
        <v>485</v>
      </c>
      <c r="G238" t="e">
        <f>IF(NOT(ISERROR(MATCH(F238,_xlfn.ANCHORARRAY(B249),0))),#REF!&amp;"Por favor no seleccionar los criterios de impacto",F238)</f>
        <v>#REF!</v>
      </c>
    </row>
    <row r="239" spans="1:7" ht="21">
      <c r="A239" s="7"/>
      <c r="B239" s="32" t="s">
        <v>485</v>
      </c>
      <c r="C239" s="32" t="s">
        <v>443</v>
      </c>
      <c r="E239" s="145" t="s">
        <v>486</v>
      </c>
    </row>
    <row r="240" spans="1:7" ht="21">
      <c r="A240" s="7"/>
      <c r="B240" s="32" t="s">
        <v>485</v>
      </c>
      <c r="C240" s="32" t="s">
        <v>447</v>
      </c>
      <c r="E240" s="145" t="s">
        <v>443</v>
      </c>
    </row>
    <row r="241" spans="1:5" ht="21">
      <c r="A241" s="7"/>
      <c r="B241" s="32" t="s">
        <v>485</v>
      </c>
      <c r="C241" s="32" t="s">
        <v>451</v>
      </c>
      <c r="E241" s="145" t="s">
        <v>447</v>
      </c>
    </row>
    <row r="242" spans="1:5" ht="21">
      <c r="A242" s="7"/>
      <c r="B242" s="32" t="s">
        <v>485</v>
      </c>
      <c r="C242" s="32" t="s">
        <v>455</v>
      </c>
      <c r="E242" s="145" t="s">
        <v>451</v>
      </c>
    </row>
    <row r="243" spans="1:5" ht="21">
      <c r="A243" s="7"/>
      <c r="B243" s="32" t="s">
        <v>437</v>
      </c>
      <c r="C243" s="32" t="s">
        <v>441</v>
      </c>
      <c r="E243" s="145" t="s">
        <v>455</v>
      </c>
    </row>
    <row r="244" spans="1:5" ht="21">
      <c r="A244" s="7"/>
      <c r="B244" s="32" t="s">
        <v>437</v>
      </c>
      <c r="C244" s="32" t="s">
        <v>487</v>
      </c>
      <c r="D244" t="s">
        <v>437</v>
      </c>
    </row>
    <row r="245" spans="1:5" ht="21">
      <c r="A245" s="7"/>
      <c r="B245" s="32" t="s">
        <v>437</v>
      </c>
      <c r="C245" s="32" t="s">
        <v>448</v>
      </c>
      <c r="E245" s="145" t="s">
        <v>441</v>
      </c>
    </row>
    <row r="246" spans="1:5" ht="21">
      <c r="A246" s="7"/>
      <c r="B246" s="32" t="s">
        <v>437</v>
      </c>
      <c r="C246" s="32" t="s">
        <v>488</v>
      </c>
      <c r="E246" s="145" t="s">
        <v>487</v>
      </c>
    </row>
    <row r="247" spans="1:5" ht="21">
      <c r="A247" s="7"/>
      <c r="B247" s="32" t="s">
        <v>437</v>
      </c>
      <c r="C247" s="32" t="s">
        <v>456</v>
      </c>
      <c r="E247" s="145" t="s">
        <v>448</v>
      </c>
    </row>
    <row r="248" spans="1:5">
      <c r="A248" s="7"/>
      <c r="B248" s="33"/>
      <c r="C248" s="33"/>
      <c r="E248" s="145" t="s">
        <v>488</v>
      </c>
    </row>
    <row r="249" spans="1:5">
      <c r="A249" s="7"/>
      <c r="B249" s="33" t="str" cm="1">
        <f t="array" ref="B249:B251">_xlfn.UNIQUE(Tabla13[[#All],[Criterios]])</f>
        <v>Criterios</v>
      </c>
      <c r="C249" s="33"/>
      <c r="E249" s="145" t="s">
        <v>456</v>
      </c>
    </row>
    <row r="250" spans="1:5">
      <c r="A250" s="7"/>
      <c r="B250" s="33" t="str">
        <v>Afectación Económica o presupuestal</v>
      </c>
      <c r="C250" s="33"/>
    </row>
    <row r="251" spans="1:5">
      <c r="B251" s="33" t="str">
        <v>Pérdida Reputacional</v>
      </c>
      <c r="C251" s="33"/>
    </row>
    <row r="252" spans="1:5">
      <c r="B252" s="34"/>
      <c r="C252" s="34"/>
    </row>
    <row r="253" spans="1:5">
      <c r="B253" s="34"/>
      <c r="C253" s="34"/>
    </row>
    <row r="254" spans="1:5">
      <c r="B254" s="34"/>
      <c r="C254" s="34"/>
    </row>
    <row r="255" spans="1:5">
      <c r="B255" s="34"/>
      <c r="C255" s="34"/>
      <c r="D255" s="34"/>
    </row>
    <row r="256" spans="1:5">
      <c r="B256" s="34"/>
      <c r="C256" s="34"/>
      <c r="D256" s="34"/>
    </row>
    <row r="257" spans="2:4">
      <c r="B257" s="34"/>
      <c r="C257" s="34"/>
      <c r="D257" s="34"/>
    </row>
    <row r="258" spans="2:4">
      <c r="B258" s="34"/>
      <c r="C258" s="34"/>
      <c r="D258" s="34"/>
    </row>
    <row r="259" spans="2:4">
      <c r="B259" s="34"/>
      <c r="C259" s="34"/>
      <c r="D259" s="34"/>
    </row>
    <row r="260" spans="2:4">
      <c r="B260" s="34"/>
      <c r="C260" s="34"/>
      <c r="D260" s="34"/>
    </row>
  </sheetData>
  <mergeCells count="1">
    <mergeCell ref="B2:E2"/>
  </mergeCells>
  <dataValidations count="1">
    <dataValidation type="list" allowBlank="1" showInputMessage="1" showErrorMessage="1" sqref="F238" xr:uid="{41C57F9E-EBD2-402F-9CB2-68B0DF1CB14B}">
      <formula1>#REF!</formula1>
    </dataValidation>
  </dataValidations>
  <pageMargins left="0.7" right="0.7" top="0.75" bottom="0.75" header="0.3" footer="0.3"/>
  <pageSetup orientation="portrait"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510D2-BA40-45F9-A728-17D3F6372F75}">
  <dimension ref="B1:Z61"/>
  <sheetViews>
    <sheetView topLeftCell="J4" workbookViewId="0">
      <selection activeCell="Q15" sqref="Q15"/>
    </sheetView>
  </sheetViews>
  <sheetFormatPr defaultColWidth="11.42578125" defaultRowHeight="14.45"/>
  <cols>
    <col min="2" max="2" width="25.5703125" customWidth="1"/>
    <col min="6" max="6" width="27.42578125" customWidth="1"/>
    <col min="7" max="7" width="24.7109375" style="147" customWidth="1"/>
    <col min="8" max="8" width="11.42578125" style="147"/>
    <col min="9" max="9" width="18.28515625" style="147" customWidth="1"/>
    <col min="10" max="12" width="11.42578125" style="147"/>
    <col min="17" max="17" width="21.5703125" customWidth="1"/>
    <col min="18" max="18" width="17.5703125" bestFit="1" customWidth="1"/>
    <col min="19" max="19" width="23.85546875" bestFit="1" customWidth="1"/>
    <col min="21" max="21" width="15.5703125" bestFit="1" customWidth="1"/>
    <col min="22" max="22" width="25.28515625" bestFit="1" customWidth="1"/>
    <col min="24" max="24" width="21" bestFit="1" customWidth="1"/>
  </cols>
  <sheetData>
    <row r="1" spans="2:26">
      <c r="G1" s="147" t="s">
        <v>292</v>
      </c>
      <c r="H1" s="147" t="s">
        <v>285</v>
      </c>
    </row>
    <row r="4" spans="2:26">
      <c r="B4" t="s">
        <v>489</v>
      </c>
      <c r="C4" t="s">
        <v>490</v>
      </c>
      <c r="F4" t="s">
        <v>313</v>
      </c>
      <c r="G4" s="146" t="s">
        <v>491</v>
      </c>
      <c r="H4" s="146">
        <v>0.2</v>
      </c>
      <c r="I4" s="146"/>
      <c r="K4" s="146"/>
      <c r="Q4" t="s">
        <v>492</v>
      </c>
      <c r="R4" s="146">
        <v>0.5</v>
      </c>
      <c r="S4" s="147" t="s">
        <v>427</v>
      </c>
      <c r="T4" s="146">
        <v>0.3</v>
      </c>
      <c r="U4" s="147" t="s">
        <v>442</v>
      </c>
      <c r="V4" s="146">
        <v>0.4</v>
      </c>
      <c r="W4" s="147" t="s">
        <v>445</v>
      </c>
    </row>
    <row r="5" spans="2:26">
      <c r="B5" t="s">
        <v>493</v>
      </c>
      <c r="C5" t="s">
        <v>490</v>
      </c>
      <c r="F5" t="s">
        <v>327</v>
      </c>
      <c r="G5" s="146" t="s">
        <v>491</v>
      </c>
      <c r="H5" s="146">
        <v>0.2</v>
      </c>
      <c r="I5" s="146"/>
      <c r="K5" s="146"/>
      <c r="Q5" t="s">
        <v>494</v>
      </c>
      <c r="R5" s="146">
        <v>0.45</v>
      </c>
      <c r="S5" s="147" t="s">
        <v>427</v>
      </c>
      <c r="T5" s="146">
        <v>0.36</v>
      </c>
      <c r="U5" s="147" t="s">
        <v>442</v>
      </c>
      <c r="V5" s="146">
        <v>0.4</v>
      </c>
      <c r="W5" s="147" t="s">
        <v>445</v>
      </c>
    </row>
    <row r="6" spans="2:26">
      <c r="B6" t="s">
        <v>495</v>
      </c>
      <c r="C6" t="s">
        <v>445</v>
      </c>
      <c r="F6" t="s">
        <v>336</v>
      </c>
      <c r="G6" s="146" t="s">
        <v>429</v>
      </c>
      <c r="H6" s="146">
        <v>0.6</v>
      </c>
      <c r="I6" s="146" t="s">
        <v>496</v>
      </c>
      <c r="K6" s="146"/>
      <c r="Q6" t="s">
        <v>497</v>
      </c>
      <c r="R6" s="146">
        <v>0.4</v>
      </c>
      <c r="S6" s="147" t="s">
        <v>427</v>
      </c>
      <c r="T6" s="146">
        <v>0.36</v>
      </c>
      <c r="U6" s="147" t="s">
        <v>442</v>
      </c>
      <c r="V6" s="146">
        <v>0.4</v>
      </c>
      <c r="W6" s="147" t="s">
        <v>445</v>
      </c>
    </row>
    <row r="7" spans="2:26">
      <c r="B7" t="s">
        <v>498</v>
      </c>
      <c r="C7" t="s">
        <v>499</v>
      </c>
      <c r="G7" s="146"/>
      <c r="I7" s="146"/>
      <c r="K7" s="146"/>
      <c r="Q7" t="s">
        <v>500</v>
      </c>
      <c r="R7" s="146">
        <v>0.35</v>
      </c>
      <c r="S7" s="147" t="s">
        <v>429</v>
      </c>
      <c r="T7" s="146">
        <v>0.42</v>
      </c>
      <c r="U7" s="147" t="s">
        <v>442</v>
      </c>
      <c r="V7" s="146">
        <v>0.4</v>
      </c>
      <c r="W7" s="147" t="s">
        <v>445</v>
      </c>
    </row>
    <row r="8" spans="2:26">
      <c r="B8" t="s">
        <v>501</v>
      </c>
      <c r="C8" t="s">
        <v>502</v>
      </c>
      <c r="G8" s="146"/>
      <c r="I8" s="146"/>
      <c r="K8" s="146"/>
      <c r="Q8" t="s">
        <v>503</v>
      </c>
      <c r="R8" s="146">
        <v>0.35</v>
      </c>
      <c r="S8" s="147" t="s">
        <v>429</v>
      </c>
      <c r="T8" s="146">
        <v>0.6</v>
      </c>
      <c r="U8" s="147" t="s">
        <v>442</v>
      </c>
      <c r="V8" s="146">
        <v>0.26</v>
      </c>
      <c r="W8" s="147" t="s">
        <v>445</v>
      </c>
    </row>
    <row r="9" spans="2:26">
      <c r="B9" t="s">
        <v>504</v>
      </c>
      <c r="C9" t="s">
        <v>490</v>
      </c>
      <c r="G9" s="146"/>
      <c r="I9" s="146"/>
      <c r="K9" s="146"/>
      <c r="Q9" t="s">
        <v>505</v>
      </c>
      <c r="R9" s="146">
        <v>0.3</v>
      </c>
      <c r="S9" s="147" t="s">
        <v>429</v>
      </c>
      <c r="T9" s="146">
        <v>0.6</v>
      </c>
      <c r="U9" s="147" t="s">
        <v>442</v>
      </c>
      <c r="V9" s="146">
        <v>0.3</v>
      </c>
      <c r="W9" s="147" t="s">
        <v>445</v>
      </c>
    </row>
    <row r="10" spans="2:26">
      <c r="B10" t="s">
        <v>506</v>
      </c>
      <c r="C10" t="s">
        <v>445</v>
      </c>
    </row>
    <row r="11" spans="2:26">
      <c r="B11" t="s">
        <v>507</v>
      </c>
      <c r="C11" t="s">
        <v>445</v>
      </c>
      <c r="F11" t="s">
        <v>489</v>
      </c>
      <c r="G11" s="147" t="s">
        <v>425</v>
      </c>
      <c r="H11" s="146">
        <v>0.1</v>
      </c>
      <c r="I11" s="147" t="s">
        <v>491</v>
      </c>
      <c r="J11" s="146">
        <v>0.2</v>
      </c>
      <c r="K11" s="147" t="s">
        <v>490</v>
      </c>
    </row>
    <row r="12" spans="2:26">
      <c r="B12" t="s">
        <v>508</v>
      </c>
      <c r="C12" t="s">
        <v>499</v>
      </c>
      <c r="F12" t="s">
        <v>493</v>
      </c>
      <c r="G12" s="147" t="s">
        <v>425</v>
      </c>
      <c r="H12" s="146">
        <v>0.1</v>
      </c>
      <c r="I12" s="147" t="s">
        <v>442</v>
      </c>
      <c r="J12" s="146">
        <v>0.4</v>
      </c>
      <c r="K12" s="147" t="s">
        <v>490</v>
      </c>
      <c r="Q12" t="s">
        <v>284</v>
      </c>
      <c r="R12" t="s">
        <v>509</v>
      </c>
      <c r="S12" s="147" t="s">
        <v>237</v>
      </c>
      <c r="T12" t="s">
        <v>298</v>
      </c>
      <c r="U12" s="147" t="s">
        <v>299</v>
      </c>
      <c r="V12" t="s">
        <v>304</v>
      </c>
      <c r="W12" s="147" t="s">
        <v>285</v>
      </c>
      <c r="X12" t="s">
        <v>292</v>
      </c>
      <c r="Y12" s="147" t="s">
        <v>285</v>
      </c>
      <c r="Z12" t="s">
        <v>510</v>
      </c>
    </row>
    <row r="13" spans="2:26">
      <c r="B13" t="s">
        <v>511</v>
      </c>
      <c r="C13" t="s">
        <v>502</v>
      </c>
      <c r="F13" t="s">
        <v>495</v>
      </c>
      <c r="G13" s="147" t="s">
        <v>425</v>
      </c>
      <c r="H13" s="146">
        <v>0.1</v>
      </c>
      <c r="I13" s="147" t="s">
        <v>445</v>
      </c>
      <c r="J13" s="146">
        <v>0.6</v>
      </c>
      <c r="K13" s="147" t="s">
        <v>445</v>
      </c>
      <c r="Q13" t="s">
        <v>425</v>
      </c>
      <c r="R13" t="s">
        <v>491</v>
      </c>
      <c r="S13" t="s">
        <v>490</v>
      </c>
      <c r="T13" t="s">
        <v>313</v>
      </c>
      <c r="U13" t="s">
        <v>512</v>
      </c>
      <c r="V13" t="s">
        <v>425</v>
      </c>
      <c r="W13" s="145">
        <v>0.1</v>
      </c>
      <c r="X13" t="s">
        <v>491</v>
      </c>
      <c r="Y13" s="145">
        <v>0.2</v>
      </c>
      <c r="Z13" t="s">
        <v>490</v>
      </c>
    </row>
    <row r="14" spans="2:26">
      <c r="B14" t="s">
        <v>513</v>
      </c>
      <c r="C14" t="s">
        <v>445</v>
      </c>
      <c r="F14" t="s">
        <v>498</v>
      </c>
      <c r="G14" s="147" t="s">
        <v>425</v>
      </c>
      <c r="H14" s="146">
        <v>0.1</v>
      </c>
      <c r="I14" s="147" t="s">
        <v>449</v>
      </c>
      <c r="J14" s="146">
        <v>0.8</v>
      </c>
      <c r="K14" s="147" t="s">
        <v>514</v>
      </c>
      <c r="Q14" t="s">
        <v>425</v>
      </c>
      <c r="R14" t="s">
        <v>442</v>
      </c>
      <c r="S14" t="s">
        <v>490</v>
      </c>
      <c r="T14" t="s">
        <v>313</v>
      </c>
      <c r="U14" t="s">
        <v>512</v>
      </c>
      <c r="V14" t="s">
        <v>425</v>
      </c>
      <c r="W14" s="145">
        <v>0.1</v>
      </c>
      <c r="X14" t="s">
        <v>442</v>
      </c>
      <c r="Y14" s="145">
        <v>0.4</v>
      </c>
      <c r="Z14" t="s">
        <v>490</v>
      </c>
    </row>
    <row r="15" spans="2:26">
      <c r="B15" t="s">
        <v>515</v>
      </c>
      <c r="C15" t="s">
        <v>445</v>
      </c>
      <c r="F15" t="s">
        <v>501</v>
      </c>
      <c r="G15" s="147" t="s">
        <v>425</v>
      </c>
      <c r="H15" s="146">
        <v>0.1</v>
      </c>
      <c r="I15" s="147" t="s">
        <v>453</v>
      </c>
      <c r="J15" s="146">
        <v>1</v>
      </c>
      <c r="K15" s="147" t="s">
        <v>502</v>
      </c>
      <c r="Q15" t="s">
        <v>425</v>
      </c>
      <c r="R15" t="s">
        <v>445</v>
      </c>
      <c r="S15" t="s">
        <v>445</v>
      </c>
      <c r="T15" t="s">
        <v>313</v>
      </c>
      <c r="U15" t="s">
        <v>512</v>
      </c>
      <c r="V15" t="s">
        <v>425</v>
      </c>
      <c r="W15" s="145">
        <v>0.1</v>
      </c>
      <c r="X15" t="s">
        <v>445</v>
      </c>
      <c r="Y15" s="145">
        <v>0.6</v>
      </c>
      <c r="Z15" t="s">
        <v>445</v>
      </c>
    </row>
    <row r="16" spans="2:26">
      <c r="B16" t="s">
        <v>516</v>
      </c>
      <c r="C16" t="s">
        <v>445</v>
      </c>
      <c r="F16" t="s">
        <v>504</v>
      </c>
      <c r="G16" s="147" t="s">
        <v>425</v>
      </c>
      <c r="H16" s="146">
        <v>0.2</v>
      </c>
      <c r="I16" s="147" t="s">
        <v>491</v>
      </c>
      <c r="J16" s="146">
        <v>0.2</v>
      </c>
      <c r="K16" s="147" t="s">
        <v>490</v>
      </c>
      <c r="T16" t="s">
        <v>313</v>
      </c>
      <c r="U16" t="s">
        <v>512</v>
      </c>
    </row>
    <row r="17" spans="2:21">
      <c r="B17" t="s">
        <v>517</v>
      </c>
      <c r="C17" t="s">
        <v>499</v>
      </c>
      <c r="F17" t="s">
        <v>506</v>
      </c>
      <c r="G17" s="147" t="s">
        <v>425</v>
      </c>
      <c r="H17" s="146">
        <v>0.2</v>
      </c>
      <c r="I17" s="147" t="s">
        <v>442</v>
      </c>
      <c r="J17" s="146">
        <v>0.4</v>
      </c>
      <c r="K17" s="147" t="s">
        <v>490</v>
      </c>
      <c r="R17" s="146">
        <v>0.5</v>
      </c>
      <c r="S17" s="145">
        <v>0.5</v>
      </c>
      <c r="T17" t="s">
        <v>313</v>
      </c>
      <c r="U17" t="s">
        <v>512</v>
      </c>
    </row>
    <row r="18" spans="2:21">
      <c r="B18" t="s">
        <v>518</v>
      </c>
      <c r="C18" t="s">
        <v>502</v>
      </c>
      <c r="F18" t="s">
        <v>507</v>
      </c>
      <c r="G18" s="147" t="s">
        <v>425</v>
      </c>
      <c r="H18" s="146">
        <v>0.2</v>
      </c>
      <c r="I18" s="147" t="s">
        <v>445</v>
      </c>
      <c r="J18" s="146">
        <v>0.6</v>
      </c>
      <c r="K18" s="147" t="s">
        <v>445</v>
      </c>
      <c r="R18" s="146">
        <v>0.45</v>
      </c>
      <c r="S18" s="145">
        <v>0.35</v>
      </c>
      <c r="T18" t="s">
        <v>313</v>
      </c>
      <c r="U18" t="s">
        <v>512</v>
      </c>
    </row>
    <row r="19" spans="2:21">
      <c r="B19" t="s">
        <v>519</v>
      </c>
      <c r="C19" t="s">
        <v>445</v>
      </c>
      <c r="F19" t="s">
        <v>508</v>
      </c>
      <c r="G19" s="147" t="s">
        <v>425</v>
      </c>
      <c r="H19" s="146">
        <v>0.2</v>
      </c>
      <c r="I19" s="147" t="s">
        <v>449</v>
      </c>
      <c r="J19" s="146">
        <v>0.8</v>
      </c>
      <c r="K19" s="147" t="s">
        <v>514</v>
      </c>
      <c r="R19" s="146">
        <v>0.4</v>
      </c>
      <c r="T19" t="s">
        <v>313</v>
      </c>
      <c r="U19" t="s">
        <v>512</v>
      </c>
    </row>
    <row r="20" spans="2:21">
      <c r="B20" t="s">
        <v>520</v>
      </c>
      <c r="C20" t="s">
        <v>445</v>
      </c>
      <c r="F20" t="s">
        <v>511</v>
      </c>
      <c r="G20" s="147" t="s">
        <v>425</v>
      </c>
      <c r="H20" s="146">
        <v>0.2</v>
      </c>
      <c r="I20" s="147" t="s">
        <v>453</v>
      </c>
      <c r="J20" s="146">
        <v>1</v>
      </c>
      <c r="K20" s="147" t="s">
        <v>502</v>
      </c>
      <c r="R20" s="146">
        <v>0.35</v>
      </c>
      <c r="T20" t="s">
        <v>313</v>
      </c>
      <c r="U20" t="s">
        <v>512</v>
      </c>
    </row>
    <row r="21" spans="2:21">
      <c r="B21" t="s">
        <v>521</v>
      </c>
      <c r="C21" t="s">
        <v>499</v>
      </c>
      <c r="F21" t="s">
        <v>513</v>
      </c>
      <c r="G21" s="147" t="s">
        <v>427</v>
      </c>
      <c r="H21" s="146">
        <v>0.3</v>
      </c>
      <c r="I21" s="147" t="s">
        <v>491</v>
      </c>
      <c r="J21" s="146">
        <v>0.2</v>
      </c>
      <c r="K21" s="147" t="s">
        <v>490</v>
      </c>
      <c r="R21" s="146">
        <v>0.35</v>
      </c>
      <c r="T21" t="s">
        <v>313</v>
      </c>
      <c r="U21" t="s">
        <v>512</v>
      </c>
    </row>
    <row r="22" spans="2:21">
      <c r="B22" t="s">
        <v>522</v>
      </c>
      <c r="C22" t="s">
        <v>499</v>
      </c>
      <c r="F22" t="s">
        <v>515</v>
      </c>
      <c r="G22" s="147" t="s">
        <v>427</v>
      </c>
      <c r="H22" s="146">
        <v>0.3</v>
      </c>
      <c r="I22" s="147" t="s">
        <v>442</v>
      </c>
      <c r="J22" s="146">
        <v>0.4</v>
      </c>
      <c r="K22" s="147" t="s">
        <v>445</v>
      </c>
      <c r="R22" s="146">
        <v>0.3</v>
      </c>
      <c r="T22" t="s">
        <v>313</v>
      </c>
      <c r="U22" t="s">
        <v>512</v>
      </c>
    </row>
    <row r="23" spans="2:21">
      <c r="B23" t="s">
        <v>523</v>
      </c>
      <c r="C23" t="s">
        <v>502</v>
      </c>
      <c r="F23" t="s">
        <v>516</v>
      </c>
      <c r="G23" s="147" t="s">
        <v>427</v>
      </c>
      <c r="H23" s="146">
        <v>0.3</v>
      </c>
      <c r="I23" s="147" t="s">
        <v>445</v>
      </c>
      <c r="J23" s="146">
        <v>0.6</v>
      </c>
      <c r="K23" s="147" t="s">
        <v>445</v>
      </c>
      <c r="T23" t="s">
        <v>313</v>
      </c>
      <c r="U23" t="s">
        <v>512</v>
      </c>
    </row>
    <row r="24" spans="2:21">
      <c r="B24" t="s">
        <v>524</v>
      </c>
      <c r="C24" t="s">
        <v>499</v>
      </c>
      <c r="F24" t="s">
        <v>517</v>
      </c>
      <c r="G24" s="147" t="s">
        <v>427</v>
      </c>
      <c r="H24" s="146">
        <v>0.3</v>
      </c>
      <c r="I24" s="147" t="s">
        <v>449</v>
      </c>
      <c r="J24" s="146">
        <v>0.8</v>
      </c>
      <c r="K24" s="147" t="s">
        <v>514</v>
      </c>
      <c r="T24" t="s">
        <v>313</v>
      </c>
      <c r="U24" t="s">
        <v>512</v>
      </c>
    </row>
    <row r="25" spans="2:21">
      <c r="B25" t="s">
        <v>525</v>
      </c>
      <c r="C25" t="s">
        <v>499</v>
      </c>
      <c r="F25" t="s">
        <v>518</v>
      </c>
      <c r="G25" s="147" t="s">
        <v>427</v>
      </c>
      <c r="H25" s="146">
        <v>0.3</v>
      </c>
      <c r="I25" s="147" t="s">
        <v>453</v>
      </c>
      <c r="J25" s="146">
        <v>1</v>
      </c>
      <c r="K25" s="147" t="s">
        <v>502</v>
      </c>
    </row>
    <row r="26" spans="2:21">
      <c r="B26" t="s">
        <v>526</v>
      </c>
      <c r="C26" t="s">
        <v>499</v>
      </c>
      <c r="F26" t="s">
        <v>519</v>
      </c>
      <c r="G26" s="147" t="s">
        <v>427</v>
      </c>
      <c r="H26" s="146">
        <v>0.4</v>
      </c>
      <c r="I26" s="147" t="s">
        <v>491</v>
      </c>
      <c r="J26" s="146">
        <v>0.2</v>
      </c>
      <c r="K26" s="147" t="s">
        <v>490</v>
      </c>
    </row>
    <row r="27" spans="2:21">
      <c r="B27" t="s">
        <v>527</v>
      </c>
      <c r="C27" t="s">
        <v>499</v>
      </c>
      <c r="F27" t="s">
        <v>520</v>
      </c>
      <c r="G27" s="147" t="s">
        <v>427</v>
      </c>
      <c r="H27" s="146">
        <v>0.4</v>
      </c>
      <c r="I27" s="147" t="s">
        <v>442</v>
      </c>
      <c r="J27" s="146">
        <v>0.4</v>
      </c>
      <c r="K27" s="147" t="s">
        <v>445</v>
      </c>
    </row>
    <row r="28" spans="2:21">
      <c r="B28" t="s">
        <v>528</v>
      </c>
      <c r="C28" t="s">
        <v>502</v>
      </c>
      <c r="F28" t="s">
        <v>521</v>
      </c>
      <c r="G28" s="147" t="s">
        <v>427</v>
      </c>
      <c r="H28" s="146">
        <v>0.4</v>
      </c>
      <c r="I28" s="147" t="s">
        <v>445</v>
      </c>
      <c r="J28" s="146">
        <v>0.6</v>
      </c>
      <c r="K28" s="147" t="s">
        <v>445</v>
      </c>
    </row>
    <row r="29" spans="2:21">
      <c r="F29" t="s">
        <v>522</v>
      </c>
      <c r="G29" s="147" t="s">
        <v>427</v>
      </c>
      <c r="H29" s="146">
        <v>0.4</v>
      </c>
      <c r="I29" s="147" t="s">
        <v>449</v>
      </c>
      <c r="J29" s="146">
        <v>0.8</v>
      </c>
      <c r="K29" s="147" t="s">
        <v>514</v>
      </c>
    </row>
    <row r="30" spans="2:21">
      <c r="F30" t="s">
        <v>523</v>
      </c>
      <c r="G30" s="147" t="s">
        <v>427</v>
      </c>
      <c r="H30" s="146">
        <v>0.4</v>
      </c>
      <c r="I30" s="147" t="s">
        <v>453</v>
      </c>
      <c r="J30" s="146">
        <v>1</v>
      </c>
      <c r="K30" s="147" t="s">
        <v>502</v>
      </c>
    </row>
    <row r="31" spans="2:21">
      <c r="F31" t="s">
        <v>529</v>
      </c>
      <c r="G31" s="147" t="s">
        <v>429</v>
      </c>
      <c r="H31" s="146">
        <v>0.5</v>
      </c>
      <c r="I31" s="147" t="s">
        <v>491</v>
      </c>
      <c r="J31" s="146">
        <v>0.2</v>
      </c>
      <c r="K31" s="147" t="s">
        <v>445</v>
      </c>
    </row>
    <row r="32" spans="2:21">
      <c r="F32" t="s">
        <v>530</v>
      </c>
      <c r="G32" s="147" t="s">
        <v>429</v>
      </c>
      <c r="H32" s="146">
        <v>0.5</v>
      </c>
      <c r="I32" s="147" t="s">
        <v>442</v>
      </c>
      <c r="J32" s="146">
        <v>0.4</v>
      </c>
      <c r="K32" s="147" t="s">
        <v>445</v>
      </c>
    </row>
    <row r="33" spans="6:11">
      <c r="F33" t="s">
        <v>531</v>
      </c>
      <c r="G33" s="147" t="s">
        <v>429</v>
      </c>
      <c r="H33" s="146">
        <v>0.5</v>
      </c>
      <c r="I33" s="147" t="s">
        <v>445</v>
      </c>
      <c r="J33" s="146">
        <v>0.6</v>
      </c>
      <c r="K33" s="147" t="s">
        <v>445</v>
      </c>
    </row>
    <row r="34" spans="6:11">
      <c r="F34" t="s">
        <v>532</v>
      </c>
      <c r="G34" s="147" t="s">
        <v>429</v>
      </c>
      <c r="H34" s="146">
        <v>0.5</v>
      </c>
      <c r="I34" s="147" t="s">
        <v>449</v>
      </c>
      <c r="J34" s="146">
        <v>0.8</v>
      </c>
      <c r="K34" s="147" t="s">
        <v>514</v>
      </c>
    </row>
    <row r="35" spans="6:11">
      <c r="F35" t="s">
        <v>533</v>
      </c>
      <c r="G35" s="147" t="s">
        <v>429</v>
      </c>
      <c r="H35" s="146">
        <v>0.5</v>
      </c>
      <c r="I35" s="147" t="s">
        <v>453</v>
      </c>
      <c r="J35" s="146">
        <v>1</v>
      </c>
      <c r="K35" s="147" t="s">
        <v>502</v>
      </c>
    </row>
    <row r="37" spans="6:11" ht="43.15">
      <c r="G37" s="148" t="s">
        <v>534</v>
      </c>
    </row>
    <row r="38" spans="6:11" ht="100.9">
      <c r="G38" s="148" t="s">
        <v>535</v>
      </c>
    </row>
    <row r="39" spans="6:11" ht="72">
      <c r="G39" s="148" t="s">
        <v>536</v>
      </c>
    </row>
    <row r="40" spans="6:11" ht="57.6">
      <c r="G40" s="148" t="s">
        <v>537</v>
      </c>
    </row>
    <row r="41" spans="6:11" ht="72">
      <c r="G41" s="148" t="s">
        <v>538</v>
      </c>
    </row>
    <row r="42" spans="6:11" ht="43.15">
      <c r="G42" s="148" t="s">
        <v>539</v>
      </c>
    </row>
    <row r="43" spans="6:11" ht="100.9">
      <c r="G43" s="148" t="s">
        <v>540</v>
      </c>
    </row>
    <row r="44" spans="6:11" ht="72">
      <c r="G44" s="148" t="s">
        <v>541</v>
      </c>
    </row>
    <row r="45" spans="6:11" ht="57.6">
      <c r="G45" s="148" t="s">
        <v>542</v>
      </c>
    </row>
    <row r="46" spans="6:11" ht="72">
      <c r="G46" s="148" t="s">
        <v>543</v>
      </c>
    </row>
    <row r="47" spans="6:11" ht="43.15">
      <c r="G47" s="148" t="s">
        <v>544</v>
      </c>
    </row>
    <row r="48" spans="6:11" ht="100.9">
      <c r="G48" s="148" t="s">
        <v>545</v>
      </c>
    </row>
    <row r="49" spans="7:7" ht="72">
      <c r="G49" s="148" t="s">
        <v>546</v>
      </c>
    </row>
    <row r="50" spans="7:7" ht="57.6">
      <c r="G50" s="148" t="s">
        <v>547</v>
      </c>
    </row>
    <row r="51" spans="7:7" ht="72">
      <c r="G51" s="148" t="s">
        <v>548</v>
      </c>
    </row>
    <row r="52" spans="7:7" ht="43.15">
      <c r="G52" s="148" t="s">
        <v>549</v>
      </c>
    </row>
    <row r="53" spans="7:7" ht="100.9">
      <c r="G53" s="148" t="s">
        <v>550</v>
      </c>
    </row>
    <row r="54" spans="7:7" ht="72">
      <c r="G54" s="148" t="s">
        <v>551</v>
      </c>
    </row>
    <row r="55" spans="7:7" ht="57.6">
      <c r="G55" s="148" t="s">
        <v>552</v>
      </c>
    </row>
    <row r="56" spans="7:7" ht="72">
      <c r="G56" s="148" t="s">
        <v>553</v>
      </c>
    </row>
    <row r="57" spans="7:7" ht="43.15">
      <c r="G57" s="148" t="s">
        <v>554</v>
      </c>
    </row>
    <row r="58" spans="7:7" ht="100.9">
      <c r="G58" s="148" t="s">
        <v>555</v>
      </c>
    </row>
    <row r="59" spans="7:7" ht="72">
      <c r="G59" s="148" t="s">
        <v>556</v>
      </c>
    </row>
    <row r="60" spans="7:7" ht="57.6">
      <c r="G60" s="148" t="s">
        <v>557</v>
      </c>
    </row>
    <row r="61" spans="7:7" ht="72">
      <c r="G61" s="148" t="s">
        <v>558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Sigcma Desaj Cesar - Valledupar</cp:lastModifiedBy>
  <cp:revision/>
  <dcterms:created xsi:type="dcterms:W3CDTF">2021-04-16T16:11:31Z</dcterms:created>
  <dcterms:modified xsi:type="dcterms:W3CDTF">2021-10-25T16:07:37Z</dcterms:modified>
  <cp:category/>
  <cp:contentStatus/>
</cp:coreProperties>
</file>