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hidePivotFieldList="1" defaultThemeVersion="166925"/>
  <mc:AlternateContent xmlns:mc="http://schemas.openxmlformats.org/markup-compatibility/2006">
    <mc:Choice Requires="x15">
      <x15ac:absPath xmlns:x15ac="http://schemas.microsoft.com/office/spreadsheetml/2010/11/ac" url="C:\Users\ludal\Downloads\"/>
    </mc:Choice>
  </mc:AlternateContent>
  <xr:revisionPtr revIDLastSave="0" documentId="8_{25383E0F-A11D-4DF7-99E7-9A6B9B7EB9CC}" xr6:coauthVersionLast="47" xr6:coauthVersionMax="47" xr10:uidLastSave="{00000000-0000-0000-0000-000000000000}"/>
  <bookViews>
    <workbookView xWindow="-108" yWindow="-108" windowWidth="23256" windowHeight="13176" firstSheet="12" activeTab="15" xr2:uid="{3E3DCF31-E9A4-4BF8-A2F1-A5D8E6F10397}"/>
  </bookViews>
  <sheets>
    <sheet name="Presentacion " sheetId="10" r:id="rId1"/>
    <sheet name="Análisis de Contexto " sheetId="14" r:id="rId2"/>
    <sheet name="Estrategias" sheetId="15" r:id="rId3"/>
    <sheet name="Instructivo" sheetId="3" r:id="rId4"/>
    <sheet name="Mapa Final" sheetId="1" r:id="rId5"/>
    <sheet name="Clasificación Riesgo" sheetId="4" r:id="rId6"/>
    <sheet name="Tabla probabilidad" sheetId="5" r:id="rId7"/>
    <sheet name="Tabla Impacto" sheetId="6" r:id="rId8"/>
    <sheet name="Tabla Valoración de Controles" sheetId="7" r:id="rId9"/>
    <sheet name="Matriz de Calor" sheetId="21" r:id="rId10"/>
    <sheet name="Hoja1" sheetId="13" state="hidden" r:id="rId11"/>
    <sheet name="LISTA" sheetId="2" state="hidden" r:id="rId12"/>
    <sheet name="Seguimiento 1 Trimestre" sheetId="18" r:id="rId13"/>
    <sheet name="Seguimiento 2 Trimestre" sheetId="17" r:id="rId14"/>
    <sheet name="Seguimiento 3 Trimestre " sheetId="19" r:id="rId15"/>
    <sheet name="Seguimiento 4 Trimestre " sheetId="20" r:id="rId16"/>
  </sheets>
  <externalReferences>
    <externalReference r:id="rId17"/>
    <externalReference r:id="rId18"/>
    <externalReference r:id="rId19"/>
  </externalReferences>
  <definedNames>
    <definedName name="Data">'[1]Tabla de Valoración'!$I$2:$L$5</definedName>
    <definedName name="Diseño">'[1]Tabla de Valoración'!$I$2:$I$5</definedName>
    <definedName name="Ejecución">'[1]Tabla de Valoración'!$I$2:$L$2</definedName>
    <definedName name="Posibilidad" localSheetId="1">[2]Hoja2!$H$3:$H$7</definedName>
    <definedName name="Posibilidad" localSheetId="2">[2]Hoja2!$H$3:$H$7</definedName>
    <definedName name="Posibilidad">[3]Hoja2!$H$3:$H$7</definedName>
  </definedNames>
  <calcPr calcId="181029"/>
  <pivotCaches>
    <pivotCache cacheId="1" r:id="rId2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25" i="20" l="1"/>
  <c r="K20" i="20"/>
  <c r="J20" i="20"/>
  <c r="I20" i="20"/>
  <c r="H20" i="20"/>
  <c r="I64" i="1"/>
  <c r="H65" i="19" s="1"/>
  <c r="N60" i="19"/>
  <c r="N65" i="19"/>
  <c r="I65" i="19"/>
  <c r="J65" i="19"/>
  <c r="K65" i="19"/>
  <c r="L65" i="19"/>
  <c r="M65" i="19"/>
  <c r="A65" i="19"/>
  <c r="B65" i="19"/>
  <c r="C65" i="19"/>
  <c r="D65" i="19"/>
  <c r="E65" i="19"/>
  <c r="F65" i="19"/>
  <c r="G65" i="19"/>
  <c r="B60" i="19"/>
  <c r="C60" i="19"/>
  <c r="D60" i="19"/>
  <c r="E60" i="19"/>
  <c r="F60" i="19"/>
  <c r="G60" i="19"/>
  <c r="A60" i="19"/>
  <c r="J64" i="1"/>
  <c r="B60" i="17"/>
  <c r="C60" i="17"/>
  <c r="D60" i="17"/>
  <c r="E60" i="17"/>
  <c r="F60" i="17"/>
  <c r="G60" i="17"/>
  <c r="N60" i="17"/>
  <c r="C60" i="18"/>
  <c r="D60" i="18"/>
  <c r="E60" i="18"/>
  <c r="F60" i="18"/>
  <c r="G60" i="18"/>
  <c r="N60" i="18"/>
  <c r="B60" i="18"/>
  <c r="A60" i="18"/>
  <c r="Q59" i="1"/>
  <c r="T59" i="1"/>
  <c r="Q60" i="1"/>
  <c r="T60" i="1"/>
  <c r="Q61" i="1"/>
  <c r="T61" i="1"/>
  <c r="Z61" i="1" s="1"/>
  <c r="Y61" i="1" s="1"/>
  <c r="Q62" i="1"/>
  <c r="T62" i="1"/>
  <c r="Q63" i="1"/>
  <c r="AD63" i="1" s="1"/>
  <c r="AC63" i="1" s="1"/>
  <c r="T63" i="1"/>
  <c r="Z63" i="1" s="1"/>
  <c r="Y63" i="1" s="1"/>
  <c r="J59" i="1"/>
  <c r="L59" i="1"/>
  <c r="I60" i="18" s="1"/>
  <c r="M59" i="1"/>
  <c r="I59" i="1"/>
  <c r="H60" i="18" s="1"/>
  <c r="Q11" i="1"/>
  <c r="T11" i="1"/>
  <c r="M54" i="1"/>
  <c r="AD59" i="1" s="1"/>
  <c r="AC59" i="1" s="1"/>
  <c r="L54" i="1"/>
  <c r="M49" i="1"/>
  <c r="L49" i="1"/>
  <c r="M44" i="1"/>
  <c r="L44" i="1"/>
  <c r="M39" i="1"/>
  <c r="L39" i="1"/>
  <c r="M34" i="1"/>
  <c r="L34" i="1"/>
  <c r="M29" i="1"/>
  <c r="L29" i="1"/>
  <c r="M24" i="1"/>
  <c r="L24" i="1"/>
  <c r="M19" i="1"/>
  <c r="L19" i="1"/>
  <c r="M14" i="1"/>
  <c r="L14" i="1"/>
  <c r="M10" i="1"/>
  <c r="AD11" i="1" s="1"/>
  <c r="AC11" i="1" s="1"/>
  <c r="L10" i="1"/>
  <c r="H60" i="19" l="1"/>
  <c r="I60" i="19"/>
  <c r="I60" i="17"/>
  <c r="Z60" i="1"/>
  <c r="Y60" i="1" s="1"/>
  <c r="H60" i="17"/>
  <c r="Z62" i="1"/>
  <c r="Y62" i="1" s="1"/>
  <c r="Z59" i="1"/>
  <c r="Y59" i="1" s="1"/>
  <c r="X63" i="1"/>
  <c r="AD62" i="1"/>
  <c r="AC62" i="1" s="1"/>
  <c r="AD60" i="1"/>
  <c r="AC60" i="1" s="1"/>
  <c r="N59" i="1"/>
  <c r="J60" i="19" s="1"/>
  <c r="AD61" i="1"/>
  <c r="AC61" i="1" s="1"/>
  <c r="B55" i="20"/>
  <c r="B50" i="20"/>
  <c r="B45" i="20"/>
  <c r="B40" i="20"/>
  <c r="B35" i="20"/>
  <c r="B30" i="20"/>
  <c r="B25" i="20"/>
  <c r="B20" i="20"/>
  <c r="B15" i="20"/>
  <c r="B10" i="20"/>
  <c r="B55" i="19"/>
  <c r="B50" i="19"/>
  <c r="B45" i="19"/>
  <c r="B40" i="19"/>
  <c r="B35" i="19"/>
  <c r="B30" i="19"/>
  <c r="B25" i="19"/>
  <c r="B20" i="19"/>
  <c r="B15" i="19"/>
  <c r="B10" i="19"/>
  <c r="B55" i="17"/>
  <c r="B50" i="17"/>
  <c r="B45" i="17"/>
  <c r="B40" i="17"/>
  <c r="B35" i="17"/>
  <c r="B30" i="17"/>
  <c r="B25" i="17"/>
  <c r="B20" i="17"/>
  <c r="B15" i="17"/>
  <c r="B10" i="17"/>
  <c r="B55" i="18"/>
  <c r="B50" i="18"/>
  <c r="B45" i="18"/>
  <c r="B40" i="18"/>
  <c r="B35" i="18"/>
  <c r="B30" i="18"/>
  <c r="B25" i="18"/>
  <c r="B20" i="18"/>
  <c r="B15" i="18"/>
  <c r="B10" i="18"/>
  <c r="I55" i="18"/>
  <c r="I50" i="20"/>
  <c r="I45" i="19"/>
  <c r="I40" i="20"/>
  <c r="I30" i="19"/>
  <c r="I25" i="20"/>
  <c r="I20" i="18"/>
  <c r="I15" i="20"/>
  <c r="N55" i="20"/>
  <c r="G55" i="20"/>
  <c r="F55" i="20"/>
  <c r="E55" i="20"/>
  <c r="D55" i="20"/>
  <c r="C55" i="20"/>
  <c r="A55" i="20"/>
  <c r="N50" i="20"/>
  <c r="G50" i="20"/>
  <c r="F50" i="20"/>
  <c r="E50" i="20"/>
  <c r="D50" i="20"/>
  <c r="C50" i="20"/>
  <c r="A50" i="20"/>
  <c r="N45" i="20"/>
  <c r="G45" i="20"/>
  <c r="F45" i="20"/>
  <c r="E45" i="20"/>
  <c r="D45" i="20"/>
  <c r="C45" i="20"/>
  <c r="A45" i="20"/>
  <c r="N40" i="20"/>
  <c r="G40" i="20"/>
  <c r="F40" i="20"/>
  <c r="E40" i="20"/>
  <c r="D40" i="20"/>
  <c r="C40" i="20"/>
  <c r="A40" i="20"/>
  <c r="N35" i="20"/>
  <c r="G35" i="20"/>
  <c r="F35" i="20"/>
  <c r="E35" i="20"/>
  <c r="D35" i="20"/>
  <c r="C35" i="20"/>
  <c r="A35" i="20"/>
  <c r="N30" i="20"/>
  <c r="G30" i="20"/>
  <c r="F30" i="20"/>
  <c r="E30" i="20"/>
  <c r="D30" i="20"/>
  <c r="C30" i="20"/>
  <c r="A30" i="20"/>
  <c r="N25" i="20"/>
  <c r="G25" i="20"/>
  <c r="F25" i="20"/>
  <c r="E25" i="20"/>
  <c r="D25" i="20"/>
  <c r="C25" i="20"/>
  <c r="A25" i="20"/>
  <c r="N20" i="20"/>
  <c r="G20" i="20"/>
  <c r="F20" i="20"/>
  <c r="E20" i="20"/>
  <c r="D20" i="20"/>
  <c r="C20" i="20"/>
  <c r="A20" i="20"/>
  <c r="N15" i="20"/>
  <c r="G15" i="20"/>
  <c r="F15" i="20"/>
  <c r="E15" i="20"/>
  <c r="D15" i="20"/>
  <c r="C15" i="20"/>
  <c r="A15" i="20"/>
  <c r="N10" i="20"/>
  <c r="G10" i="20"/>
  <c r="F10" i="20"/>
  <c r="E10" i="20"/>
  <c r="D10" i="20"/>
  <c r="C10" i="20"/>
  <c r="A10" i="20"/>
  <c r="D6" i="20"/>
  <c r="D5" i="20"/>
  <c r="D4" i="20"/>
  <c r="N55" i="19"/>
  <c r="G55" i="19"/>
  <c r="F55" i="19"/>
  <c r="E55" i="19"/>
  <c r="D55" i="19"/>
  <c r="C55" i="19"/>
  <c r="A55" i="19"/>
  <c r="N50" i="19"/>
  <c r="G50" i="19"/>
  <c r="F50" i="19"/>
  <c r="E50" i="19"/>
  <c r="D50" i="19"/>
  <c r="C50" i="19"/>
  <c r="A50" i="19"/>
  <c r="N45" i="19"/>
  <c r="G45" i="19"/>
  <c r="F45" i="19"/>
  <c r="E45" i="19"/>
  <c r="D45" i="19"/>
  <c r="C45" i="19"/>
  <c r="A45" i="19"/>
  <c r="N40" i="19"/>
  <c r="G40" i="19"/>
  <c r="F40" i="19"/>
  <c r="E40" i="19"/>
  <c r="D40" i="19"/>
  <c r="C40" i="19"/>
  <c r="A40" i="19"/>
  <c r="N35" i="19"/>
  <c r="G35" i="19"/>
  <c r="F35" i="19"/>
  <c r="E35" i="19"/>
  <c r="D35" i="19"/>
  <c r="C35" i="19"/>
  <c r="A35" i="19"/>
  <c r="N30" i="19"/>
  <c r="G30" i="19"/>
  <c r="F30" i="19"/>
  <c r="E30" i="19"/>
  <c r="D30" i="19"/>
  <c r="C30" i="19"/>
  <c r="A30" i="19"/>
  <c r="N25" i="19"/>
  <c r="G25" i="19"/>
  <c r="F25" i="19"/>
  <c r="E25" i="19"/>
  <c r="D25" i="19"/>
  <c r="C25" i="19"/>
  <c r="A25" i="19"/>
  <c r="N20" i="19"/>
  <c r="G20" i="19"/>
  <c r="F20" i="19"/>
  <c r="E20" i="19"/>
  <c r="D20" i="19"/>
  <c r="C20" i="19"/>
  <c r="A20" i="19"/>
  <c r="N15" i="19"/>
  <c r="G15" i="19"/>
  <c r="F15" i="19"/>
  <c r="E15" i="19"/>
  <c r="D15" i="19"/>
  <c r="C15" i="19"/>
  <c r="A15" i="19"/>
  <c r="N10" i="19"/>
  <c r="G10" i="19"/>
  <c r="F10" i="19"/>
  <c r="E10" i="19"/>
  <c r="D10" i="19"/>
  <c r="C10" i="19"/>
  <c r="A10" i="19"/>
  <c r="D6" i="19"/>
  <c r="D5" i="19"/>
  <c r="D4" i="19"/>
  <c r="N55" i="18"/>
  <c r="G55" i="18"/>
  <c r="F55" i="18"/>
  <c r="E55" i="18"/>
  <c r="D55" i="18"/>
  <c r="C55" i="18"/>
  <c r="A55" i="18"/>
  <c r="N50" i="18"/>
  <c r="G50" i="18"/>
  <c r="F50" i="18"/>
  <c r="E50" i="18"/>
  <c r="D50" i="18"/>
  <c r="C50" i="18"/>
  <c r="A50" i="18"/>
  <c r="N45" i="18"/>
  <c r="G45" i="18"/>
  <c r="F45" i="18"/>
  <c r="E45" i="18"/>
  <c r="D45" i="18"/>
  <c r="C45" i="18"/>
  <c r="A45" i="18"/>
  <c r="N40" i="18"/>
  <c r="G40" i="18"/>
  <c r="F40" i="18"/>
  <c r="E40" i="18"/>
  <c r="D40" i="18"/>
  <c r="C40" i="18"/>
  <c r="A40" i="18"/>
  <c r="N35" i="18"/>
  <c r="G35" i="18"/>
  <c r="F35" i="18"/>
  <c r="E35" i="18"/>
  <c r="D35" i="18"/>
  <c r="C35" i="18"/>
  <c r="A35" i="18"/>
  <c r="N30" i="18"/>
  <c r="G30" i="18"/>
  <c r="F30" i="18"/>
  <c r="E30" i="18"/>
  <c r="D30" i="18"/>
  <c r="C30" i="18"/>
  <c r="A30" i="18"/>
  <c r="N25" i="18"/>
  <c r="G25" i="18"/>
  <c r="F25" i="18"/>
  <c r="E25" i="18"/>
  <c r="D25" i="18"/>
  <c r="C25" i="18"/>
  <c r="A25" i="18"/>
  <c r="N20" i="18"/>
  <c r="G20" i="18"/>
  <c r="F20" i="18"/>
  <c r="E20" i="18"/>
  <c r="D20" i="18"/>
  <c r="C20" i="18"/>
  <c r="A20" i="18"/>
  <c r="N15" i="18"/>
  <c r="G15" i="18"/>
  <c r="F15" i="18"/>
  <c r="E15" i="18"/>
  <c r="D15" i="18"/>
  <c r="C15" i="18"/>
  <c r="A15" i="18"/>
  <c r="N10" i="18"/>
  <c r="G10" i="18"/>
  <c r="F10" i="18"/>
  <c r="E10" i="18"/>
  <c r="D10" i="18"/>
  <c r="C10" i="18"/>
  <c r="A10" i="18"/>
  <c r="D6" i="18"/>
  <c r="D5" i="18"/>
  <c r="D4" i="18"/>
  <c r="AB59" i="1" l="1"/>
  <c r="AA59" i="1" s="1"/>
  <c r="J60" i="17"/>
  <c r="J60" i="18"/>
  <c r="AF59" i="1"/>
  <c r="AE59" i="1" s="1"/>
  <c r="L60" i="19" s="1"/>
  <c r="I50" i="19"/>
  <c r="I15" i="19"/>
  <c r="I55" i="19"/>
  <c r="I50" i="18"/>
  <c r="I40" i="18"/>
  <c r="I40" i="19"/>
  <c r="I55" i="20"/>
  <c r="I45" i="18"/>
  <c r="I45" i="20"/>
  <c r="I30" i="20"/>
  <c r="I30" i="18"/>
  <c r="I25" i="19"/>
  <c r="I25" i="18"/>
  <c r="I20" i="19"/>
  <c r="I15" i="18"/>
  <c r="I39" i="1"/>
  <c r="T58" i="1"/>
  <c r="Q58" i="1"/>
  <c r="AD58" i="1" s="1"/>
  <c r="AC58" i="1" s="1"/>
  <c r="T57" i="1"/>
  <c r="Q57" i="1"/>
  <c r="T56" i="1"/>
  <c r="Q56" i="1"/>
  <c r="AD56" i="1" s="1"/>
  <c r="T55" i="1"/>
  <c r="Q55" i="1"/>
  <c r="AD55" i="1" s="1"/>
  <c r="T54" i="1"/>
  <c r="Q54" i="1"/>
  <c r="AD54" i="1" s="1"/>
  <c r="I55" i="17"/>
  <c r="J54" i="1"/>
  <c r="I54" i="1"/>
  <c r="T53" i="1"/>
  <c r="Q53" i="1"/>
  <c r="AD53" i="1" s="1"/>
  <c r="AC53" i="1" s="1"/>
  <c r="T52" i="1"/>
  <c r="Q52" i="1"/>
  <c r="AD52" i="1" s="1"/>
  <c r="T51" i="1"/>
  <c r="Q51" i="1"/>
  <c r="T50" i="1"/>
  <c r="Q50" i="1"/>
  <c r="T49" i="1"/>
  <c r="Q49" i="1"/>
  <c r="I50" i="17"/>
  <c r="J49" i="1"/>
  <c r="I49" i="1"/>
  <c r="T48" i="1"/>
  <c r="Q48" i="1"/>
  <c r="X48" i="1" s="1"/>
  <c r="T47" i="1"/>
  <c r="Q47" i="1"/>
  <c r="T46" i="1"/>
  <c r="Q46" i="1"/>
  <c r="AD46" i="1" s="1"/>
  <c r="T45" i="1"/>
  <c r="Q45" i="1"/>
  <c r="T44" i="1"/>
  <c r="Q44" i="1"/>
  <c r="I45" i="17"/>
  <c r="J44" i="1"/>
  <c r="I44" i="1"/>
  <c r="T43" i="1"/>
  <c r="Q43" i="1"/>
  <c r="T42" i="1"/>
  <c r="Q42" i="1"/>
  <c r="T41" i="1"/>
  <c r="Q41" i="1"/>
  <c r="T40" i="1"/>
  <c r="Q40" i="1"/>
  <c r="AD40" i="1" s="1"/>
  <c r="T39" i="1"/>
  <c r="Q39" i="1"/>
  <c r="I40" i="17"/>
  <c r="J39" i="1"/>
  <c r="N55" i="17"/>
  <c r="G55" i="17"/>
  <c r="F55" i="17"/>
  <c r="E55" i="17"/>
  <c r="D55" i="17"/>
  <c r="C55" i="17"/>
  <c r="A55" i="17"/>
  <c r="N50" i="17"/>
  <c r="G50" i="17"/>
  <c r="F50" i="17"/>
  <c r="E50" i="17"/>
  <c r="D50" i="17"/>
  <c r="C50" i="17"/>
  <c r="A50" i="17"/>
  <c r="N45" i="17"/>
  <c r="G45" i="17"/>
  <c r="F45" i="17"/>
  <c r="E45" i="17"/>
  <c r="D45" i="17"/>
  <c r="C45" i="17"/>
  <c r="A45" i="17"/>
  <c r="N40" i="17"/>
  <c r="G40" i="17"/>
  <c r="F40" i="17"/>
  <c r="E40" i="17"/>
  <c r="D40" i="17"/>
  <c r="C40" i="17"/>
  <c r="A40" i="17"/>
  <c r="N35" i="17"/>
  <c r="G35" i="17"/>
  <c r="F35" i="17"/>
  <c r="E35" i="17"/>
  <c r="D35" i="17"/>
  <c r="C35" i="17"/>
  <c r="A35" i="17"/>
  <c r="N30" i="17"/>
  <c r="I30" i="17"/>
  <c r="G30" i="17"/>
  <c r="F30" i="17"/>
  <c r="E30" i="17"/>
  <c r="D30" i="17"/>
  <c r="C30" i="17"/>
  <c r="A30" i="17"/>
  <c r="N25" i="17"/>
  <c r="I25" i="17"/>
  <c r="G25" i="17"/>
  <c r="F25" i="17"/>
  <c r="E25" i="17"/>
  <c r="D25" i="17"/>
  <c r="C25" i="17"/>
  <c r="A25" i="17"/>
  <c r="G20" i="17"/>
  <c r="F20" i="17"/>
  <c r="E20" i="17"/>
  <c r="D20" i="17"/>
  <c r="C20" i="17"/>
  <c r="A20" i="17"/>
  <c r="N20" i="17"/>
  <c r="I20" i="17"/>
  <c r="N15" i="17"/>
  <c r="I15" i="17"/>
  <c r="G15" i="17"/>
  <c r="F15" i="17"/>
  <c r="E15" i="17"/>
  <c r="D15" i="17"/>
  <c r="C15" i="17"/>
  <c r="A15" i="17"/>
  <c r="D6" i="17"/>
  <c r="D5" i="17"/>
  <c r="D4" i="17"/>
  <c r="N10" i="17"/>
  <c r="G10" i="17"/>
  <c r="F10" i="17"/>
  <c r="E10" i="17"/>
  <c r="D10" i="17"/>
  <c r="C10" i="17"/>
  <c r="A10" i="17"/>
  <c r="K60" i="17" l="1"/>
  <c r="K60" i="19"/>
  <c r="K60" i="18"/>
  <c r="Z45" i="1"/>
  <c r="Y45" i="1" s="1"/>
  <c r="X59" i="1"/>
  <c r="X62" i="1"/>
  <c r="X61" i="1"/>
  <c r="X60" i="1"/>
  <c r="Z54" i="1"/>
  <c r="Y54" i="1" s="1"/>
  <c r="X51" i="1"/>
  <c r="Z51" i="1"/>
  <c r="Y51" i="1" s="1"/>
  <c r="X50" i="1"/>
  <c r="X49" i="1"/>
  <c r="Z46" i="1"/>
  <c r="Y46" i="1" s="1"/>
  <c r="X44" i="1"/>
  <c r="AG59" i="1"/>
  <c r="M60" i="19" s="1"/>
  <c r="L60" i="17"/>
  <c r="L60" i="18"/>
  <c r="H45" i="18"/>
  <c r="H45" i="19"/>
  <c r="H45" i="20"/>
  <c r="H40" i="17"/>
  <c r="H40" i="18"/>
  <c r="H40" i="19"/>
  <c r="H40" i="20"/>
  <c r="N49" i="1"/>
  <c r="J50" i="17" s="1"/>
  <c r="H50" i="18"/>
  <c r="H50" i="19"/>
  <c r="H50" i="20"/>
  <c r="AD49" i="1"/>
  <c r="AC49" i="1" s="1"/>
  <c r="X53" i="1"/>
  <c r="AD39" i="1"/>
  <c r="AC39" i="1" s="1"/>
  <c r="H55" i="17"/>
  <c r="H55" i="18"/>
  <c r="H55" i="19"/>
  <c r="H55" i="20"/>
  <c r="AD57" i="1"/>
  <c r="AC57" i="1" s="1"/>
  <c r="AC55" i="1"/>
  <c r="AD51" i="1"/>
  <c r="AC51" i="1" s="1"/>
  <c r="AD50" i="1"/>
  <c r="AC50" i="1" s="1"/>
  <c r="X57" i="1"/>
  <c r="X56" i="1"/>
  <c r="X55" i="1"/>
  <c r="X54" i="1"/>
  <c r="X58" i="1"/>
  <c r="X52" i="1"/>
  <c r="AD45" i="1"/>
  <c r="AC45" i="1" s="1"/>
  <c r="AD47" i="1"/>
  <c r="AC47" i="1" s="1"/>
  <c r="AD44" i="1"/>
  <c r="AD48" i="1"/>
  <c r="AC48" i="1" s="1"/>
  <c r="AD43" i="1"/>
  <c r="AC43" i="1" s="1"/>
  <c r="AD42" i="1"/>
  <c r="AC42" i="1" s="1"/>
  <c r="AD41" i="1"/>
  <c r="AC41" i="1" s="1"/>
  <c r="X47" i="1"/>
  <c r="X46" i="1"/>
  <c r="X45" i="1"/>
  <c r="X43" i="1"/>
  <c r="X42" i="1"/>
  <c r="X40" i="1"/>
  <c r="X41" i="1"/>
  <c r="AC40" i="1"/>
  <c r="X39" i="1"/>
  <c r="Z39" i="1"/>
  <c r="Y39" i="1" s="1"/>
  <c r="N44" i="1"/>
  <c r="H45" i="17"/>
  <c r="Z58" i="1"/>
  <c r="Y58" i="1" s="1"/>
  <c r="N54" i="1"/>
  <c r="Z56" i="1"/>
  <c r="Y56" i="1" s="1"/>
  <c r="AC56" i="1"/>
  <c r="Z57" i="1"/>
  <c r="Y57" i="1" s="1"/>
  <c r="Z55" i="1"/>
  <c r="Y55" i="1" s="1"/>
  <c r="Z50" i="1"/>
  <c r="Y50" i="1" s="1"/>
  <c r="AC52" i="1"/>
  <c r="Z49" i="1"/>
  <c r="Z53" i="1"/>
  <c r="Y53" i="1" s="1"/>
  <c r="Z52" i="1"/>
  <c r="Y52" i="1" s="1"/>
  <c r="H50" i="17"/>
  <c r="AC46" i="1"/>
  <c r="Z44" i="1"/>
  <c r="Z48" i="1"/>
  <c r="Y48" i="1" s="1"/>
  <c r="Z47" i="1"/>
  <c r="Y47" i="1" s="1"/>
  <c r="N39" i="1"/>
  <c r="Z41" i="1"/>
  <c r="Y41" i="1" s="1"/>
  <c r="Z40" i="1"/>
  <c r="Y40" i="1" s="1"/>
  <c r="Z43" i="1"/>
  <c r="Y43" i="1" s="1"/>
  <c r="Z42" i="1"/>
  <c r="Y42" i="1" s="1"/>
  <c r="M60" i="18" l="1"/>
  <c r="M60" i="17"/>
  <c r="J50" i="19"/>
  <c r="J50" i="18"/>
  <c r="J50" i="20"/>
  <c r="J55" i="17"/>
  <c r="J55" i="18"/>
  <c r="J55" i="20"/>
  <c r="J55" i="19"/>
  <c r="J45" i="17"/>
  <c r="J45" i="19"/>
  <c r="J45" i="20"/>
  <c r="J45" i="18"/>
  <c r="J40" i="17"/>
  <c r="J40" i="20"/>
  <c r="J40" i="18"/>
  <c r="J40" i="19"/>
  <c r="AB54" i="1"/>
  <c r="AA54" i="1" s="1"/>
  <c r="AF54" i="1"/>
  <c r="AE54" i="1" s="1"/>
  <c r="AC54" i="1"/>
  <c r="AF49" i="1"/>
  <c r="AE49" i="1" s="1"/>
  <c r="Y49" i="1"/>
  <c r="AB49" i="1"/>
  <c r="AA49" i="1" s="1"/>
  <c r="AB44" i="1"/>
  <c r="AA44" i="1" s="1"/>
  <c r="Y44" i="1"/>
  <c r="AC44" i="1"/>
  <c r="AF44" i="1"/>
  <c r="AE44" i="1" s="1"/>
  <c r="AF39" i="1"/>
  <c r="AE39" i="1" s="1"/>
  <c r="AB39" i="1"/>
  <c r="AA39" i="1" s="1"/>
  <c r="K40" i="18" l="1"/>
  <c r="K40" i="19"/>
  <c r="K40" i="20"/>
  <c r="K55" i="17"/>
  <c r="K55" i="19"/>
  <c r="K55" i="20"/>
  <c r="K55" i="18"/>
  <c r="K50" i="18"/>
  <c r="K50" i="19"/>
  <c r="K50" i="20"/>
  <c r="K45" i="18"/>
  <c r="K45" i="19"/>
  <c r="K45" i="20"/>
  <c r="L55" i="17"/>
  <c r="L55" i="18"/>
  <c r="L55" i="19"/>
  <c r="L55" i="20"/>
  <c r="L50" i="17"/>
  <c r="L50" i="19"/>
  <c r="L50" i="20"/>
  <c r="L50" i="18"/>
  <c r="L45" i="17"/>
  <c r="L45" i="19"/>
  <c r="L45" i="18"/>
  <c r="L45" i="20"/>
  <c r="L40" i="17"/>
  <c r="L40" i="20"/>
  <c r="L40" i="19"/>
  <c r="L40" i="18"/>
  <c r="AG54" i="1"/>
  <c r="AG49" i="1"/>
  <c r="K50" i="17"/>
  <c r="K45" i="17"/>
  <c r="AG44" i="1"/>
  <c r="K40" i="17"/>
  <c r="AG39" i="1"/>
  <c r="M55" i="17" l="1"/>
  <c r="M55" i="19"/>
  <c r="M55" i="18"/>
  <c r="M55" i="20"/>
  <c r="M50" i="17"/>
  <c r="M50" i="19"/>
  <c r="M50" i="18"/>
  <c r="M50" i="20"/>
  <c r="M45" i="17"/>
  <c r="M45" i="18"/>
  <c r="M45" i="19"/>
  <c r="M45" i="20"/>
  <c r="M40" i="17"/>
  <c r="M40" i="20"/>
  <c r="M40" i="19"/>
  <c r="M40" i="18"/>
  <c r="T38" i="1"/>
  <c r="Q38" i="1"/>
  <c r="AD38" i="1" s="1"/>
  <c r="T37" i="1"/>
  <c r="Q37" i="1"/>
  <c r="T36" i="1"/>
  <c r="Q36" i="1"/>
  <c r="T35" i="1"/>
  <c r="Q35" i="1"/>
  <c r="T34" i="1"/>
  <c r="Q34" i="1"/>
  <c r="J34" i="1"/>
  <c r="I34" i="1"/>
  <c r="X38" i="1" l="1"/>
  <c r="X37" i="1"/>
  <c r="H35" i="20"/>
  <c r="H35" i="18"/>
  <c r="H35" i="19"/>
  <c r="H35" i="17"/>
  <c r="I10" i="17"/>
  <c r="I10" i="18"/>
  <c r="I10" i="20"/>
  <c r="I10" i="19"/>
  <c r="I35" i="18"/>
  <c r="I35" i="19"/>
  <c r="I35" i="20"/>
  <c r="I35" i="17"/>
  <c r="Z37" i="1"/>
  <c r="Y37" i="1" s="1"/>
  <c r="X35" i="1"/>
  <c r="X36" i="1"/>
  <c r="Z34" i="1"/>
  <c r="Y34" i="1" s="1"/>
  <c r="Z38" i="1"/>
  <c r="Y38" i="1" s="1"/>
  <c r="Z36" i="1"/>
  <c r="Y36" i="1" s="1"/>
  <c r="X34" i="1"/>
  <c r="N34" i="1"/>
  <c r="AD37" i="1"/>
  <c r="AC37" i="1" s="1"/>
  <c r="AD35" i="1"/>
  <c r="AC35" i="1" s="1"/>
  <c r="AD36" i="1"/>
  <c r="AC36" i="1" s="1"/>
  <c r="AD34" i="1"/>
  <c r="AC38" i="1"/>
  <c r="Z35" i="1"/>
  <c r="Y35" i="1" s="1"/>
  <c r="T33" i="1"/>
  <c r="Q33" i="1"/>
  <c r="T32" i="1"/>
  <c r="Q32" i="1"/>
  <c r="AD32" i="1" s="1"/>
  <c r="AC32" i="1" s="1"/>
  <c r="T31" i="1"/>
  <c r="Q31" i="1"/>
  <c r="T30" i="1"/>
  <c r="Q30" i="1"/>
  <c r="T29" i="1"/>
  <c r="Q29" i="1"/>
  <c r="J29" i="1"/>
  <c r="I29" i="1"/>
  <c r="H30" i="19" l="1"/>
  <c r="H30" i="20"/>
  <c r="H30" i="18"/>
  <c r="H30" i="17"/>
  <c r="J35" i="20"/>
  <c r="J35" i="18"/>
  <c r="J35" i="19"/>
  <c r="J35" i="17"/>
  <c r="Z33" i="1"/>
  <c r="Y33" i="1" s="1"/>
  <c r="AC34" i="1"/>
  <c r="AF34" i="1"/>
  <c r="AE34" i="1" s="1"/>
  <c r="AB34" i="1"/>
  <c r="AA34" i="1" s="1"/>
  <c r="AD31" i="1"/>
  <c r="AC31" i="1" s="1"/>
  <c r="AD30" i="1"/>
  <c r="AC30" i="1" s="1"/>
  <c r="AD33" i="1"/>
  <c r="AC33" i="1" s="1"/>
  <c r="N29" i="1"/>
  <c r="AD29" i="1"/>
  <c r="X32" i="1"/>
  <c r="Z30" i="1"/>
  <c r="Y30" i="1" s="1"/>
  <c r="X30" i="1"/>
  <c r="X31" i="1"/>
  <c r="Z32" i="1"/>
  <c r="Y32" i="1" s="1"/>
  <c r="Z31" i="1"/>
  <c r="Y31" i="1" s="1"/>
  <c r="X29" i="1"/>
  <c r="X33" i="1"/>
  <c r="Z29" i="1"/>
  <c r="K35" i="18" l="1"/>
  <c r="K35" i="19"/>
  <c r="K35" i="20"/>
  <c r="K35" i="17"/>
  <c r="J30" i="18"/>
  <c r="J30" i="19"/>
  <c r="J30" i="20"/>
  <c r="J30" i="17"/>
  <c r="L35" i="18"/>
  <c r="L35" i="19"/>
  <c r="L35" i="20"/>
  <c r="L35" i="17"/>
  <c r="AG34" i="1"/>
  <c r="AF29" i="1"/>
  <c r="AE29" i="1" s="1"/>
  <c r="AC29" i="1"/>
  <c r="AB29" i="1"/>
  <c r="AA29" i="1" s="1"/>
  <c r="Y29" i="1"/>
  <c r="K30" i="19" l="1"/>
  <c r="K30" i="20"/>
  <c r="K30" i="18"/>
  <c r="K30" i="17"/>
  <c r="L30" i="20"/>
  <c r="L30" i="18"/>
  <c r="L30" i="19"/>
  <c r="L30" i="17"/>
  <c r="M35" i="17"/>
  <c r="M35" i="19"/>
  <c r="M35" i="20"/>
  <c r="M35" i="18"/>
  <c r="AG29" i="1"/>
  <c r="M30" i="17" l="1"/>
  <c r="M30" i="20"/>
  <c r="M30" i="18"/>
  <c r="M30" i="19"/>
  <c r="T28" i="1"/>
  <c r="Q28" i="1"/>
  <c r="T27" i="1"/>
  <c r="Q27" i="1"/>
  <c r="T26" i="1"/>
  <c r="Q26" i="1"/>
  <c r="T25" i="1"/>
  <c r="Q25" i="1"/>
  <c r="T24" i="1"/>
  <c r="Q24" i="1"/>
  <c r="J24" i="1"/>
  <c r="I24" i="1"/>
  <c r="X26" i="1" l="1"/>
  <c r="Z28" i="1"/>
  <c r="Y28" i="1" s="1"/>
  <c r="X27" i="1"/>
  <c r="H25" i="18"/>
  <c r="H25" i="19"/>
  <c r="H25" i="20"/>
  <c r="H25" i="17"/>
  <c r="X25" i="1"/>
  <c r="X24" i="1"/>
  <c r="X28" i="1"/>
  <c r="AD25" i="1"/>
  <c r="AC25" i="1" s="1"/>
  <c r="AD27" i="1"/>
  <c r="AC27" i="1" s="1"/>
  <c r="AD26" i="1"/>
  <c r="AD28" i="1"/>
  <c r="AC28" i="1" s="1"/>
  <c r="AD24" i="1"/>
  <c r="AC24" i="1" s="1"/>
  <c r="Z26" i="1"/>
  <c r="Y26" i="1" s="1"/>
  <c r="Z24" i="1"/>
  <c r="Y24" i="1" s="1"/>
  <c r="N24" i="1"/>
  <c r="Z27" i="1"/>
  <c r="Y27" i="1" s="1"/>
  <c r="Z25" i="1"/>
  <c r="Y25" i="1" s="1"/>
  <c r="J25" i="20" l="1"/>
  <c r="J25" i="19"/>
  <c r="J25" i="18"/>
  <c r="J25" i="17"/>
  <c r="AF24" i="1"/>
  <c r="AE24" i="1" s="1"/>
  <c r="AC26" i="1"/>
  <c r="AB24" i="1"/>
  <c r="AA24" i="1" s="1"/>
  <c r="K25" i="17" l="1"/>
  <c r="K25" i="18"/>
  <c r="K25" i="19"/>
  <c r="L25" i="18"/>
  <c r="L25" i="19"/>
  <c r="L25" i="20"/>
  <c r="L25" i="17"/>
  <c r="AG24" i="1"/>
  <c r="M25" i="17" l="1"/>
  <c r="M25" i="19"/>
  <c r="M25" i="20"/>
  <c r="M25" i="18"/>
  <c r="T23" i="1"/>
  <c r="Q23" i="1"/>
  <c r="T22" i="1"/>
  <c r="Q22" i="1"/>
  <c r="T21" i="1"/>
  <c r="Q21" i="1"/>
  <c r="T20" i="1"/>
  <c r="Q20" i="1"/>
  <c r="T19" i="1"/>
  <c r="Q19" i="1"/>
  <c r="J19" i="1"/>
  <c r="I19" i="1"/>
  <c r="T18" i="1"/>
  <c r="Q18" i="1"/>
  <c r="T17" i="1"/>
  <c r="Q17" i="1"/>
  <c r="T16" i="1"/>
  <c r="Q16" i="1"/>
  <c r="T15" i="1"/>
  <c r="Q15" i="1"/>
  <c r="T14" i="1"/>
  <c r="Q14" i="1"/>
  <c r="J14" i="1"/>
  <c r="I14" i="1"/>
  <c r="H15" i="18" l="1"/>
  <c r="H15" i="19"/>
  <c r="H15" i="20"/>
  <c r="H15" i="17"/>
  <c r="H20" i="18"/>
  <c r="H20" i="19"/>
  <c r="H20" i="17"/>
  <c r="Z20" i="1"/>
  <c r="Y20" i="1" s="1"/>
  <c r="X19" i="1"/>
  <c r="X22" i="1"/>
  <c r="X20" i="1"/>
  <c r="X21" i="1"/>
  <c r="X23" i="1"/>
  <c r="Z14" i="1"/>
  <c r="Y14" i="1" s="1"/>
  <c r="X14" i="1"/>
  <c r="X16" i="1"/>
  <c r="X17" i="1"/>
  <c r="X18" i="1"/>
  <c r="X15" i="1"/>
  <c r="N14" i="1"/>
  <c r="AD17" i="1"/>
  <c r="AD18" i="1"/>
  <c r="AD14" i="1"/>
  <c r="AD16" i="1"/>
  <c r="AD15" i="1"/>
  <c r="AD20" i="1"/>
  <c r="AD19" i="1"/>
  <c r="AD21" i="1"/>
  <c r="AD23" i="1"/>
  <c r="AD22" i="1"/>
  <c r="N19" i="1"/>
  <c r="Z19" i="1"/>
  <c r="Y19" i="1" s="1"/>
  <c r="Z21" i="1"/>
  <c r="Y21" i="1" s="1"/>
  <c r="Z23" i="1"/>
  <c r="Y23" i="1" s="1"/>
  <c r="Z22" i="1"/>
  <c r="Y22" i="1" s="1"/>
  <c r="Z18" i="1"/>
  <c r="Y18" i="1" s="1"/>
  <c r="Z15" i="1"/>
  <c r="Y15" i="1" s="1"/>
  <c r="Z16" i="1"/>
  <c r="Y16" i="1" s="1"/>
  <c r="Z17" i="1"/>
  <c r="Y17" i="1" s="1"/>
  <c r="J20" i="18" l="1"/>
  <c r="J20" i="19"/>
  <c r="J20" i="17"/>
  <c r="J15" i="20"/>
  <c r="J15" i="18"/>
  <c r="J15" i="19"/>
  <c r="J15" i="17"/>
  <c r="AB19" i="1"/>
  <c r="AA19" i="1" s="1"/>
  <c r="AB14" i="1"/>
  <c r="AA14" i="1" s="1"/>
  <c r="K15" i="17" l="1"/>
  <c r="K15" i="19"/>
  <c r="K15" i="20"/>
  <c r="K15" i="18"/>
  <c r="K20" i="18"/>
  <c r="K20" i="19"/>
  <c r="K20" i="17"/>
  <c r="T13" i="1"/>
  <c r="Q13" i="1"/>
  <c r="T12" i="1"/>
  <c r="Q12" i="1"/>
  <c r="AC22" i="1" l="1"/>
  <c r="AC20" i="1"/>
  <c r="AC18" i="1"/>
  <c r="AC21" i="1"/>
  <c r="AC23" i="1"/>
  <c r="AC17" i="1"/>
  <c r="AC15" i="1"/>
  <c r="AC16" i="1"/>
  <c r="AD12" i="1"/>
  <c r="AC12" i="1" s="1"/>
  <c r="AD13" i="1"/>
  <c r="AC13" i="1" s="1"/>
  <c r="T10" i="1"/>
  <c r="AF19" i="1" l="1"/>
  <c r="AE19" i="1" s="1"/>
  <c r="AC19" i="1"/>
  <c r="AF14" i="1"/>
  <c r="AE14" i="1" s="1"/>
  <c r="AC14" i="1"/>
  <c r="Q10" i="1"/>
  <c r="AD10" i="1" s="1"/>
  <c r="J10" i="1"/>
  <c r="Z11" i="1" l="1"/>
  <c r="Y11" i="1" s="1"/>
  <c r="X11" i="1"/>
  <c r="X10" i="1"/>
  <c r="AG14" i="1"/>
  <c r="L15" i="19"/>
  <c r="L15" i="20"/>
  <c r="L15" i="18"/>
  <c r="L15" i="17"/>
  <c r="AG19" i="1"/>
  <c r="L20" i="18"/>
  <c r="L20" i="19"/>
  <c r="L20" i="20"/>
  <c r="L20" i="17"/>
  <c r="Z10" i="1"/>
  <c r="Y10" i="1" s="1"/>
  <c r="Z12" i="1"/>
  <c r="Z13" i="1"/>
  <c r="X13" i="1"/>
  <c r="X12" i="1"/>
  <c r="AC10" i="1"/>
  <c r="I10" i="1"/>
  <c r="M20" i="17" l="1"/>
  <c r="M20" i="18"/>
  <c r="M20" i="19"/>
  <c r="M20" i="20"/>
  <c r="N10" i="1"/>
  <c r="J10" i="18" s="1"/>
  <c r="H10" i="18"/>
  <c r="H10" i="19"/>
  <c r="H10" i="20"/>
  <c r="H10" i="17"/>
  <c r="M15" i="17"/>
  <c r="M15" i="20"/>
  <c r="M15" i="18"/>
  <c r="M15" i="19"/>
  <c r="AF10" i="1"/>
  <c r="AE10" i="1" s="1"/>
  <c r="Y13" i="1"/>
  <c r="Y12" i="1"/>
  <c r="AB10" i="1"/>
  <c r="AA10" i="1" s="1"/>
  <c r="B249" i="6" a="1"/>
  <c r="B249" i="6" s="1"/>
  <c r="G238" i="6" s="1"/>
  <c r="J10" i="19" l="1"/>
  <c r="K10" i="17"/>
  <c r="K10" i="18"/>
  <c r="K10" i="19"/>
  <c r="K10" i="20"/>
  <c r="J10" i="20"/>
  <c r="J10" i="17"/>
  <c r="L10" i="17"/>
  <c r="L10" i="20"/>
  <c r="L10" i="19"/>
  <c r="L10" i="18"/>
  <c r="AG10" i="1"/>
  <c r="M10" i="17" l="1"/>
  <c r="M10" i="19"/>
  <c r="M10" i="20"/>
  <c r="M10" i="18"/>
  <c r="B251" i="6"/>
  <c r="B250" i="6"/>
</calcChain>
</file>

<file path=xl/metadata.xml><?xml version="1.0" encoding="utf-8"?>
<metadata xmlns="http://schemas.openxmlformats.org/spreadsheetml/2006/main" xmlns:xlrd="http://schemas.microsoft.com/office/spreadsheetml/2017/richdata">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xmlns:xda="http://schemas.microsoft.com/office/spreadsheetml/2017/dynamicarray"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<sst xmlns="http://schemas.openxmlformats.org/spreadsheetml/2006/main" count="3041" uniqueCount="672">
  <si>
    <t>Proceso:</t>
  </si>
  <si>
    <t>Objetivo:</t>
  </si>
  <si>
    <t>Alcance:</t>
  </si>
  <si>
    <t>Identificación del riesgo</t>
  </si>
  <si>
    <t>Análisis del riesgo inherente</t>
  </si>
  <si>
    <t>Evaluación del riesgo - Valoración de los controles</t>
  </si>
  <si>
    <t>Evaluación del riesgo - Nivel del riesgo residual</t>
  </si>
  <si>
    <t>Plan de Acción</t>
  </si>
  <si>
    <t>Impacto</t>
  </si>
  <si>
    <t>Causa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</si>
  <si>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</si>
  <si>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</si>
  <si>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</si>
  <si>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</si>
  <si>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</si>
  <si>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</si>
  <si>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</si>
  <si>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</si>
  <si>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</si>
  <si>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</si>
  <si>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</si>
  <si>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</si>
  <si>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</si>
  <si>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</si>
  <si>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</si>
  <si>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</si>
  <si>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</si>
  <si>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</si>
  <si>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</si>
  <si>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</si>
  <si>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</si>
  <si>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</si>
  <si>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</si>
  <si>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</si>
  <si>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</si>
  <si>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</si>
  <si>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</si>
  <si>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N.</t>
  </si>
  <si>
    <t>IMPACTO</t>
  </si>
  <si>
    <t>CLASIFICACIÓN DEL RIESGO</t>
  </si>
  <si>
    <t>Reputacional</t>
  </si>
  <si>
    <t>Ejecución y Administración de Procesos</t>
  </si>
  <si>
    <t>Fraude Externo</t>
  </si>
  <si>
    <t>Fraude Interno</t>
  </si>
  <si>
    <t>Fallas Tecnológicas</t>
  </si>
  <si>
    <t>Relaciones Laborales</t>
  </si>
  <si>
    <t>CRITERIOS DE IMPACTO</t>
  </si>
  <si>
    <t>El riesgo afecta la imagen de alguna área de la organización</t>
  </si>
  <si>
    <t>El riesgo afecta la imagen de la entidad internamente, de conocimiento general, nivel interno, alta dirección, contratista y/o de provedores</t>
  </si>
  <si>
    <t>El riesgo afecta la imagen de de la entidad con efecto publicitario sostenido a nivel de sector administrativo, nivel departamental o municipal</t>
  </si>
  <si>
    <t>El riesgo afecta la imagen de la entidad a nivel nacional, con efecto publicitarios sostenible a nivel país</t>
  </si>
  <si>
    <t>TIPO</t>
  </si>
  <si>
    <t>Preventivo</t>
  </si>
  <si>
    <t>Detectivo</t>
  </si>
  <si>
    <t>Correctivo</t>
  </si>
  <si>
    <t xml:space="preserve">IMPLEMENTACIÓN </t>
  </si>
  <si>
    <t>Automático</t>
  </si>
  <si>
    <t>Manual</t>
  </si>
  <si>
    <t>DOCUMENTACIÓN</t>
  </si>
  <si>
    <t>Documentado</t>
  </si>
  <si>
    <t>Sin documentar</t>
  </si>
  <si>
    <t>FRECUENCIA</t>
  </si>
  <si>
    <t>Continua</t>
  </si>
  <si>
    <t>Aleatoria</t>
  </si>
  <si>
    <t>EVIDENCIA</t>
  </si>
  <si>
    <t>Con Registro</t>
  </si>
  <si>
    <t>Sin Registro</t>
  </si>
  <si>
    <t>SIGCMA</t>
  </si>
  <si>
    <t xml:space="preserve">MATRIZ DE RIESGOS SIGCMA </t>
  </si>
  <si>
    <t>Matriz Mapa de Riesgos</t>
  </si>
  <si>
    <t>Orientaciones Generales</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</si>
  <si>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</si>
  <si>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</si>
  <si>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</si>
  <si>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</si>
  <si>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</si>
  <si>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</si>
  <si>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</si>
  <si>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</si>
  <si>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</si>
  <si>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</si>
  <si>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</si>
  <si>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Frecuencia con la cual se lleva a cabo la actividad</t>
  </si>
  <si>
    <t>Criterios de Impacto</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</si>
  <si>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</si>
  <si>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</si>
  <si>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</si>
  <si>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</si>
  <si>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r>
      <t xml:space="preserve">ATRIBUTOS INFORMATIVOS
</t>
    </r>
    <r>
      <rPr>
        <sz val="9"/>
        <rFont val="Arial Narrow"/>
        <family val="2"/>
      </rPr>
      <t>Frecuencia</t>
    </r>
  </si>
  <si>
    <r>
      <t xml:space="preserve">ATRIBUTOS INFORMATIVOS
</t>
    </r>
    <r>
      <rPr>
        <sz val="9"/>
        <rFont val="Arial Narrow"/>
        <family val="2"/>
      </rPr>
      <t>Registro</t>
    </r>
  </si>
  <si>
    <t>Evaluación del Nivel de Riesgo - Nivel de Riesgo Residual</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</si>
  <si>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</si>
  <si>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</si>
  <si>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DAÑOS ACTIVOS FIJOS/ EVENTOS EXTERNOS</t>
  </si>
  <si>
    <t>EJECUCIÓN Y ADMINISTRACIÓN DE PROCESOS</t>
  </si>
  <si>
    <t>FALLAS TECNÓLOGICAS</t>
  </si>
  <si>
    <t>FRAUDE EXTERNO</t>
  </si>
  <si>
    <t>FRAUDE INTERNO</t>
  </si>
  <si>
    <t>RELACIONES LABORALES</t>
  </si>
  <si>
    <t>USUARIOS, PRODUCTOS Y PRÁCTICAS ORGANIZACIONALES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</si>
  <si>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</si>
  <si>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</si>
  <si>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</si>
  <si>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</si>
  <si>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</si>
  <si>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</si>
  <si>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</si>
  <si>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Tabla Criterios para definir el nivel de probabilidad</t>
  </si>
  <si>
    <t>Frecuencia de la Actividad</t>
  </si>
  <si>
    <t>Probabilidad</t>
  </si>
  <si>
    <t>Muy Baja</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</si>
  <si>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</si>
  <si>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</si>
  <si>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</si>
  <si>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</si>
  <si>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</si>
  <si>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</si>
  <si>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</si>
  <si>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</si>
  <si>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</si>
  <si>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</si>
  <si>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</si>
  <si>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</si>
  <si>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Afectación menor a 10 SMLMV </t>
  </si>
  <si>
    <t>Menor</t>
  </si>
  <si>
    <t xml:space="preserve">Entre 10 y 50 SMLMV </t>
  </si>
  <si>
    <t>El riesgo afecta la imagen de la entidad internamente, de conocimiento general, nivel interno, de junta dircetiva y accionistas y/o de provedores</t>
  </si>
  <si>
    <t>Moderado</t>
  </si>
  <si>
    <t xml:space="preserve">Entre 50 y 100 SMLMV </t>
  </si>
  <si>
    <t>El riesgo afecta la imagen de la entidad con algunos usuarios de relevancia frente al logro de los objetivos</t>
  </si>
  <si>
    <t>Mayor</t>
  </si>
  <si>
    <t xml:space="preserve">Entre 100 y 500 SMLMV </t>
  </si>
  <si>
    <t>Catastrófico</t>
  </si>
  <si>
    <t xml:space="preserve">Mayor a 500 SMLMV </t>
  </si>
  <si>
    <t xml:space="preserve">     Entre 50 y 100 SMLMV </t>
  </si>
  <si>
    <t xml:space="preserve">     El riesgo afecta la imagen de la entidad con algunos usuarios de relevancia frente al logro de los objetivos</t>
  </si>
  <si>
    <t>Criterios</t>
  </si>
  <si>
    <t>Subcriterios</t>
  </si>
  <si>
    <t>Afectación Económica o presupuestal</t>
  </si>
  <si>
    <t>Afectación menor a 10 SMLMV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</si>
  <si>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</si>
  <si>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</si>
  <si>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</si>
  <si>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</si>
  <si>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</si>
  <si>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</si>
  <si>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</si>
  <si>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</si>
  <si>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</si>
  <si>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</si>
  <si>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</si>
  <si>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</si>
  <si>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</si>
  <si>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</si>
  <si>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</si>
  <si>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</si>
  <si>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</si>
  <si>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</si>
  <si>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</si>
  <si>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</si>
  <si>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Muy Alta
100%</t>
  </si>
  <si>
    <t>Extremo</t>
  </si>
  <si>
    <t>Alta
80%</t>
  </si>
  <si>
    <t>Alto</t>
  </si>
  <si>
    <t>Media
60%</t>
  </si>
  <si>
    <t>Baja
40%</t>
  </si>
  <si>
    <t>Bajo</t>
  </si>
  <si>
    <t>Muy Baja
20%</t>
  </si>
  <si>
    <t>Leve
20%</t>
  </si>
  <si>
    <t>Menor
40%</t>
  </si>
  <si>
    <t>Moderado
60%</t>
  </si>
  <si>
    <t>Mayor
80%</t>
  </si>
  <si>
    <t>Catastrófico
100%</t>
  </si>
  <si>
    <t xml:space="preserve">Permite definir el consecutivo de riesgos.
</t>
  </si>
  <si>
    <t>Daños Activos Fijos/Eventos Externos</t>
  </si>
  <si>
    <t>ESTADO</t>
  </si>
  <si>
    <t>Finalizado</t>
  </si>
  <si>
    <t>En Curso</t>
  </si>
  <si>
    <t>FECHA</t>
  </si>
  <si>
    <t>X</t>
  </si>
  <si>
    <t>DESPACHO JUDICIAL CERTIFICADO</t>
  </si>
  <si>
    <t>DIRECCIÓN SECCIONAL DE ADMINISTRACIÓN JUDICIAL</t>
  </si>
  <si>
    <t>CONSEJO SECCIONAL DE LA JUDICATURA</t>
  </si>
  <si>
    <t>Misionales</t>
  </si>
  <si>
    <t>PROCESO (indique el tipo de proceso si es Estratégico. Misional, Apoyo, Evaluación y Mejora y especifique el nombre del proceso)</t>
  </si>
  <si>
    <t>CONSEJO SUPERIOR DE LA JUDICATURA</t>
  </si>
  <si>
    <t xml:space="preserve">                                                                         Consejo Superior de la Judicatura</t>
  </si>
  <si>
    <t>Consejo Superior de la Judicatura</t>
  </si>
  <si>
    <t xml:space="preserve">ESTRATEGIAS/ACCIONES </t>
  </si>
  <si>
    <t>ESTRATEGIAS  DOFA</t>
  </si>
  <si>
    <t>ESTRATEGIA/ACCIÓN/ PROYECTO</t>
  </si>
  <si>
    <t xml:space="preserve">GESTIONA </t>
  </si>
  <si>
    <t xml:space="preserve">DOCUMENTADA EN </t>
  </si>
  <si>
    <t>A</t>
  </si>
  <si>
    <t>O</t>
  </si>
  <si>
    <t>D</t>
  </si>
  <si>
    <t>F</t>
  </si>
  <si>
    <t>Análisis de Contexto</t>
  </si>
  <si>
    <t xml:space="preserve">PROCESO </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</si>
  <si>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</si>
  <si>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</si>
  <si>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</si>
  <si>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</si>
  <si>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</si>
  <si>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</si>
  <si>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</si>
  <si>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</si>
  <si>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</si>
  <si>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 xml:space="preserve">CONTEXTO INTERNO </t>
  </si>
  <si>
    <t xml:space="preserve">ACTORES TEMÁTICO </t>
  </si>
  <si>
    <t xml:space="preserve">DEBILIDADES  (Factores específicos)  </t>
  </si>
  <si>
    <t>Recursos financieros (presupuesto de funcionamiento, recursos de inversión</t>
  </si>
  <si>
    <t>Personal
( competencia del personal, disponibilidad, suficiencia, seguridad
y salud ocupacional.)</t>
  </si>
  <si>
    <t xml:space="preserve">Tecnológicos </t>
  </si>
  <si>
    <t xml:space="preserve">Documentación ( Actualización, coherencia, aplicabilidad) </t>
  </si>
  <si>
    <t>Elementos de trabajo (papel, equipos)</t>
  </si>
  <si>
    <t>Comunicación Interna ( canales utilizados y su efectividad, flujo de la información necesaria para el desarrollo de las actividades)</t>
  </si>
  <si>
    <t xml:space="preserve"> MAPA DE RIESGOS SIGCMA</t>
  </si>
  <si>
    <t>DEPENDENCIA (Unidad misional del CSJ o Unidad de la DEAJ o Seccional o CSJ en caso de despachos judiciales certificados)</t>
  </si>
  <si>
    <t xml:space="preserve">Alto </t>
  </si>
  <si>
    <t>Muy BajaLeve</t>
  </si>
  <si>
    <t>Muy BajaMenor</t>
  </si>
  <si>
    <t>Muy BajaModerado</t>
  </si>
  <si>
    <t>Muy BajaMayor</t>
  </si>
  <si>
    <t>Muy BajaCatastrófico</t>
  </si>
  <si>
    <t>MediaMenor</t>
  </si>
  <si>
    <t>BajaLeve</t>
  </si>
  <si>
    <t>BajaMenor</t>
  </si>
  <si>
    <t>BajaModerado</t>
  </si>
  <si>
    <t>BajaMayor</t>
  </si>
  <si>
    <t>BajaCatastrófico</t>
  </si>
  <si>
    <t>MediaLeve</t>
  </si>
  <si>
    <t>MediaMayor</t>
  </si>
  <si>
    <t>MediaCatastrófico</t>
  </si>
  <si>
    <t>AltaLeve</t>
  </si>
  <si>
    <t>AltaMenor</t>
  </si>
  <si>
    <t>AltaModerado</t>
  </si>
  <si>
    <t>AltaMayor</t>
  </si>
  <si>
    <t>AltaCatastrófico</t>
  </si>
  <si>
    <t>MuyAltaLeve</t>
  </si>
  <si>
    <t>MuyAltaMenor</t>
  </si>
  <si>
    <t>MediaModerado</t>
  </si>
  <si>
    <t>MuyAltaModerado</t>
  </si>
  <si>
    <t>MuyAltaCatastrófico</t>
  </si>
  <si>
    <t>MuyAltaMayor</t>
  </si>
  <si>
    <t>Leve</t>
  </si>
  <si>
    <t>PreventivoAutomático</t>
  </si>
  <si>
    <t>PreventivoManual</t>
  </si>
  <si>
    <t>DetectivoAutomático</t>
  </si>
  <si>
    <t>DetectivoManual</t>
  </si>
  <si>
    <t>CorrectivoAutomático</t>
  </si>
  <si>
    <t>CorrectivoManual</t>
  </si>
  <si>
    <t>Probabilidad Residua Finall</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</si>
  <si>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</si>
  <si>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</si>
  <si>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</si>
  <si>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</si>
  <si>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</si>
  <si>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</si>
  <si>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</si>
  <si>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</si>
  <si>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</si>
  <si>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</si>
  <si>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</si>
  <si>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</si>
  <si>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</si>
  <si>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</si>
  <si>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</si>
  <si>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</si>
  <si>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</si>
  <si>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</si>
  <si>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</si>
  <si>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</si>
  <si>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</si>
  <si>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</si>
  <si>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</si>
  <si>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</si>
  <si>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</si>
  <si>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 xml:space="preserve">Probabilidad Residual </t>
  </si>
  <si>
    <t>Impacto Inherente</t>
  </si>
  <si>
    <t>Probabilidad Residual Final</t>
  </si>
  <si>
    <t>Riesgo Final</t>
  </si>
  <si>
    <t xml:space="preserve">Leve </t>
  </si>
  <si>
    <t xml:space="preserve">Moderado </t>
  </si>
  <si>
    <t xml:space="preserve">Mayor </t>
  </si>
  <si>
    <t xml:space="preserve">Catastrófico </t>
  </si>
  <si>
    <t>Muy AltaLeve</t>
  </si>
  <si>
    <t>Muy AltaMenor</t>
  </si>
  <si>
    <t>Muy AltaModerado</t>
  </si>
  <si>
    <t>Muy AltaMayor</t>
  </si>
  <si>
    <t>Muy AltaCatastrófico</t>
  </si>
  <si>
    <t>Probabilidad Residual</t>
  </si>
  <si>
    <t>TRATAMIENTO</t>
  </si>
  <si>
    <t>Aceptar</t>
  </si>
  <si>
    <t>Evitar</t>
  </si>
  <si>
    <t>Reducir(compartir)</t>
  </si>
  <si>
    <t>Reducir(mitigar)</t>
  </si>
  <si>
    <t>Vulneración de los derechos fundamentales de los ciudadanos</t>
  </si>
  <si>
    <t>Afectación Económica</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</si>
  <si>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</si>
  <si>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</si>
  <si>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</si>
  <si>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</si>
  <si>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</si>
  <si>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</si>
  <si>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</si>
  <si>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</si>
  <si>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</si>
  <si>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</si>
  <si>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Prestación del Servicio de Justicia</t>
  </si>
  <si>
    <t>Afecta la Prestación del Servicio de Justicia en 15%</t>
  </si>
  <si>
    <t>Incumplimiento de las metas establecidas</t>
  </si>
  <si>
    <t>Usuarios, productos y prácticas organizacionales</t>
  </si>
  <si>
    <t>El riesgo afecta la imagen de de la entidad con efecto publicitario sostenido a nivel del sector justicia</t>
  </si>
  <si>
    <t>Cualquier acto indebido de los servidores judiciales genera altas consecuencias para la entidad</t>
  </si>
  <si>
    <t>Cualquier acto indebido de los servidores judiciales genera consecuencias desastrosas para la entidad</t>
  </si>
  <si>
    <t>Afecta la Prestación del Servicio de Administración de Justicia en 5%</t>
  </si>
  <si>
    <t>Afecta la Prestación del Servicio de Administración Justicia en 10%</t>
  </si>
  <si>
    <t>Afecta la Prestación del Servicio de Administración Justicia en 20%</t>
  </si>
  <si>
    <t>Afecta la Prestación del Servicio de Administración Justicia en más del 50%</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</si>
  <si>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</si>
  <si>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</si>
  <si>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</si>
  <si>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</si>
  <si>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Afectación en la Prestación del Servicio de Justicia</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</si>
  <si>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</si>
  <si>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</si>
  <si>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</si>
  <si>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</si>
  <si>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Afectación Ambiental</t>
  </si>
  <si>
    <t xml:space="preserve">Si el hecho llegara a presentarse, tendría desastrosas consecuencias o efectos sobre la entidad.
</t>
  </si>
  <si>
    <t>Si el hecho llegara a presentarse, tendría altas consecuencias o efectos sobre la entidad</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</si>
  <si>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</si>
  <si>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</si>
  <si>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</si>
  <si>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</si>
  <si>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t>DEPENDENCIA:</t>
  </si>
  <si>
    <t>CONSEJO SECCIONAL/ DIRECCIÓN SECCIONAL DE ADMINISTRACIÓN JUDICIAL</t>
  </si>
  <si>
    <t xml:space="preserve"> Registrar el objetivo del  proceso. Aplica  solo para los procesos del nivel central del CSJ.</t>
  </si>
  <si>
    <t>Sociales  y culturales ( cultura, religión, demografía, responsabilidad social, orden público.)</t>
  </si>
  <si>
    <t>Tecnológicos (  desarrollo digital,avances en tecnología, acceso a sistemas de información externos, gobierno en línea.</t>
  </si>
  <si>
    <t>Legales y reglamentarios (estándares nacionales, internacionales, regulación )</t>
  </si>
  <si>
    <t>Ambientales</t>
  </si>
  <si>
    <t xml:space="preserve">FORTALEZAS (Factores específicos) </t>
  </si>
  <si>
    <t>Estratégicos: Direccionamiento estratégico, planeación institucional,
liderazgo, trabajo en equipo)</t>
  </si>
  <si>
    <t>Proceso
( capacidad, diseño, ejecución, proveedores, entradas, salidas,
gestión del conocimiento)</t>
  </si>
  <si>
    <t>Infraestructura física ( suficiencia, comodidad)</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</si>
  <si>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</si>
  <si>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 xml:space="preserve">Recuerde que el control se define como la medida que permite reducir o mitigar un riesgo. Defina el control (es) que atacan las causas del riesgo, </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</si>
  <si>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</si>
  <si>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</si>
  <si>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</si>
  <si>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</si>
  <si>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t/>
  </si>
  <si>
    <t>Reducir (Compartir),Reducir(Mitigar), Evitar</t>
  </si>
  <si>
    <t>Evitar,Reducir (Compartir),Reducir(Mitigar)</t>
  </si>
  <si>
    <t xml:space="preserve"> Matriz de Calor </t>
  </si>
  <si>
    <t>EVENTOS INTERNOS AMBIENTALES</t>
  </si>
  <si>
    <t xml:space="preserve">Efectos ambientales internos que puedan afectar la entidad y por ende causando un impacto al medio ambiente </t>
  </si>
  <si>
    <t>Eventos Ambientales Internos</t>
  </si>
  <si>
    <t xml:space="preserve">IDENTIFICACIÓN DEL RIESGO </t>
  </si>
  <si>
    <t>VALORACION RIESGO INHERENTE</t>
  </si>
  <si>
    <t>VALORACION RIESGO RESIDUAL</t>
  </si>
  <si>
    <t>OPCION DE MANEJO</t>
  </si>
  <si>
    <t>ACTIVIDADES</t>
  </si>
  <si>
    <t>PROCESO LIDER</t>
  </si>
  <si>
    <t>FECHA DE LA ACTIVIDAD</t>
  </si>
  <si>
    <t>ANÁLISIS DEL RESULTADO FINAL 
1 TRIMESTRE</t>
  </si>
  <si>
    <t>PROBABILIDAD</t>
  </si>
  <si>
    <t>NIVEL</t>
  </si>
  <si>
    <t xml:space="preserve">IMPACTO </t>
  </si>
  <si>
    <t>CENTRAL</t>
  </si>
  <si>
    <t>SECCIONAL</t>
  </si>
  <si>
    <t xml:space="preserve"> INICIO
DIA/MES/AÑO</t>
  </si>
  <si>
    <t>FIN 
DIA/MES/AÑO</t>
  </si>
  <si>
    <t>Causas Inmediata</t>
  </si>
  <si>
    <t>Aceptar el riesgo</t>
  </si>
  <si>
    <t>Aceptar el riesgo, Reducir (Compartir),Reducir(Mitigar)</t>
  </si>
  <si>
    <t>SEGUIMIENTO MATRIZ DE RIESGOS SIGCMA 1 TRIMESTRE</t>
  </si>
  <si>
    <t>Analice las consecuencias que puede ocasionar a la organización la materialización del riesgo y escoja en la lista desplegable.</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</si>
  <si>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</si>
  <si>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La actividad que conlleva el riesgo se ejecuta como máximo 2 veces por año</t>
  </si>
  <si>
    <t xml:space="preserve">Nivel Central </t>
  </si>
  <si>
    <t>SEGUIMIENTO MATRIZ DE RIESGOS SIGCMA 2 TRIMESTRE</t>
  </si>
  <si>
    <t>SEGUIMIENTO MATRIZ DE RIESGOS SIGCMA 3 TRIMESTRE</t>
  </si>
  <si>
    <t>SEGUIMIENTO MATRIZ DE RIESGOS SIGCMA 4 TRIMESTRE</t>
  </si>
  <si>
    <t>ANÁLISIS DEL RESULTADO FINAL 
2 TRIMESTRE</t>
  </si>
  <si>
    <t>ANÁLISIS DEL RESULTADO FINAL 
3 TRIMESTRE</t>
  </si>
  <si>
    <t>ANÁLISIS DEL RESULTADO FINAL 
4 TRIMESTRE</t>
  </si>
  <si>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</si>
  <si>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</si>
  <si>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Cualquier afectación la violacion de los derechos de los ciudadanos se considera con consecuencias desastrosas.</t>
  </si>
  <si>
    <t>Riesgo</t>
  </si>
  <si>
    <t>Cualquier afectación a la violacion de los derechosn de los cuidadanos se considera con consecuencias altas.</t>
  </si>
  <si>
    <t>Cualquier afectación a la violacion de los derechos de los ciudadanos se considera con consecuencias altas</t>
  </si>
  <si>
    <t>Cualquier afectación a la violacion de los derechos de los ciudadanos se considera con consecuencias desastrosas</t>
  </si>
  <si>
    <t>Reputacional (Corrupción)</t>
  </si>
  <si>
    <t>Reputacional(Corrupción)</t>
  </si>
  <si>
    <t xml:space="preserve"> Afectación Ambiental</t>
  </si>
  <si>
    <t xml:space="preserve">La matriz automáticamente hará el cálculo para el control analizado (Columna T) </t>
  </si>
  <si>
    <t>Esta casilla no se diligencia, depende de la selección en la columna R.</t>
  </si>
  <si>
    <t>Teniendo en cuenta que ingresó la información de PROBABILIDAD e IMPACTO, la matriz automáticamente hará el cálculo para la zona de riesgo inherente (Columna N)</t>
  </si>
  <si>
    <t>Utilice la lista de despligue que se encuentra parametrizada, le aparecerán las opciones de la tabla de Impacto del presente documento. La matriz automáticamente hará el cálculo para el nivel de impacto inherente (Columnas L-M)</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</si>
  <si>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</si>
  <si>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</si>
  <si>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Utilice la lista de despligue que se encuentra parametrizada, le aparecerán las opciones: 1)Preventivo, 2)Detectivo, 3)Correctivo.</t>
  </si>
  <si>
    <t>Utilice la lista de despligue que se encuentra parametrizada, le aparecerán las opciones: 1)Automático, 2)Manual.</t>
  </si>
  <si>
    <t xml:space="preserve">Utilice la lista de despligue que se encuentra parametrizada, le aparecerán las opciones: 1)Documentado, 2)Sin documentar. Estas no se presentan valoración </t>
  </si>
  <si>
    <t xml:space="preserve">Utilice la lista de despligue que se encuentra parametrizada, le aparecerán las opciones: 1)Continua, 2)Aleatoria. Estas no se presentan valoración </t>
  </si>
  <si>
    <t xml:space="preserve">Utilice la lista de despligue que se encuentra parametrizada, le aparecerán las opciones: 1)Con Registro, 2) Sin Registro.Estas no se presentan valoración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</si>
  <si>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</si>
  <si>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</si>
  <si>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</si>
  <si>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t>Utilice la lista de despligue que se encuentra parametrizada, le aparecerán las opciones: 1)Finalizado, 2)En curso, la selección en este caso dependerá de las acciones del plan que se hayan establecido en cada caso.</t>
  </si>
  <si>
    <t>UNIDAD DE PRESUPUESTO - UNIDAD DE PLANEACIÓN</t>
  </si>
  <si>
    <t>GESTIÓN FINANCIERA Y PRESUPUESTAL</t>
  </si>
  <si>
    <t>9 de agosto de 2021</t>
  </si>
  <si>
    <t>UNIDAD DE PRESUPUESTO Y PLANEACIÓN</t>
  </si>
  <si>
    <t>DIRECCIÓN EJECUTIVA DE ADMINISTRACIÓN JUDICIAL</t>
  </si>
  <si>
    <t>Gestionar las actividades relacionadas con los recursos financieros y presupuestales a través de la planeación, programación, ejecución, registro, seguimiento, control, análisis, evaluación y mejora para cumplir con los objetivos de la organización.</t>
  </si>
  <si>
    <r>
      <rPr>
        <b/>
        <sz val="10"/>
        <color theme="1"/>
        <rFont val="Arial"/>
        <family val="2"/>
      </rPr>
      <t>A9:</t>
    </r>
    <r>
      <rPr>
        <sz val="10"/>
        <color theme="1"/>
        <rFont val="Arial"/>
        <family val="2"/>
      </rPr>
      <t>Afrontar la implementación del trabajo virtual con ocasión a la pandemia, y no contar con una herramienta tecnológica para que operen los procedimientos de la dependencia  de manera óptima y oportuna.</t>
    </r>
  </si>
  <si>
    <t>Otros</t>
  </si>
  <si>
    <t>N/A</t>
  </si>
  <si>
    <r>
      <t xml:space="preserve">A12: </t>
    </r>
    <r>
      <rPr>
        <sz val="10"/>
        <color theme="1"/>
        <rFont val="Arial"/>
        <family val="2"/>
      </rPr>
      <t>Emergencia ambiental.</t>
    </r>
  </si>
  <si>
    <t xml:space="preserve">N/A
</t>
  </si>
  <si>
    <r>
      <rPr>
        <b/>
        <sz val="10"/>
        <rFont val="Arial"/>
        <family val="2"/>
      </rPr>
      <t>O5</t>
    </r>
    <r>
      <rPr>
        <sz val="10"/>
        <rFont val="Arial"/>
        <family val="2"/>
      </rPr>
      <t>: Mayor seguridad en las instalaciones de la Rama Judicial.</t>
    </r>
  </si>
  <si>
    <r>
      <rPr>
        <b/>
        <sz val="10"/>
        <rFont val="Arial"/>
        <family val="2"/>
      </rPr>
      <t>O6:</t>
    </r>
    <r>
      <rPr>
        <sz val="10"/>
        <rFont val="Arial"/>
        <family val="2"/>
      </rPr>
      <t xml:space="preserve"> Nuevas herramientas para trabajo colaborativo.</t>
    </r>
  </si>
  <si>
    <r>
      <rPr>
        <b/>
        <sz val="10"/>
        <rFont val="Arial"/>
        <family val="2"/>
      </rPr>
      <t>O7:</t>
    </r>
    <r>
      <rPr>
        <sz val="10"/>
        <rFont val="Arial"/>
        <family val="2"/>
      </rPr>
      <t xml:space="preserve"> Fortalecimiento de la autonomía de la Rama Judicial, fortalecimiento de la capacidad tecnológica y renovación informática, ampliación de personal.</t>
    </r>
  </si>
  <si>
    <r>
      <rPr>
        <b/>
        <sz val="10"/>
        <rFont val="Arial"/>
        <family val="2"/>
      </rPr>
      <t xml:space="preserve">O8: </t>
    </r>
    <r>
      <rPr>
        <sz val="10"/>
        <rFont val="Arial"/>
        <family val="2"/>
      </rPr>
      <t xml:space="preserve"> Fortalecimiento de la legislación ambiental, planes de recuperación ambiental, proyectos de reforestación, uso racional de los recursos naturales.</t>
    </r>
  </si>
  <si>
    <r>
      <rPr>
        <b/>
        <sz val="10"/>
        <color theme="1" tint="4.9989318521683403E-2"/>
        <rFont val="Arial"/>
        <family val="2"/>
      </rPr>
      <t>A2:</t>
    </r>
    <r>
      <rPr>
        <sz val="10"/>
        <color theme="1" tint="4.9989318521683403E-2"/>
        <rFont val="Arial"/>
        <family val="2"/>
      </rPr>
      <t xml:space="preserve"> Nueva legislación que impactan el quehacer normal de las diferentes instancias de la Rama Judicial.</t>
    </r>
  </si>
  <si>
    <r>
      <rPr>
        <b/>
        <sz val="10"/>
        <color theme="1" tint="4.9989318521683403E-2"/>
        <rFont val="Arial"/>
        <family val="2"/>
      </rPr>
      <t>A1</t>
    </r>
    <r>
      <rPr>
        <sz val="10"/>
        <color theme="1" tint="4.9989318521683403E-2"/>
        <rFont val="Arial"/>
        <family val="2"/>
      </rPr>
      <t xml:space="preserve">: Eliminación del Proceso por reforma a la Justicia.
</t>
    </r>
  </si>
  <si>
    <r>
      <rPr>
        <b/>
        <sz val="10"/>
        <color theme="1" tint="4.9989318521683403E-2"/>
        <rFont val="Arial"/>
        <family val="2"/>
      </rPr>
      <t>A3:</t>
    </r>
    <r>
      <rPr>
        <sz val="10"/>
        <color theme="1" tint="4.9989318521683403E-2"/>
        <rFont val="Arial"/>
        <family val="2"/>
      </rPr>
      <t xml:space="preserve"> Reforma a la Justicia</t>
    </r>
  </si>
  <si>
    <r>
      <rPr>
        <b/>
        <sz val="10"/>
        <color rgb="FF000000"/>
        <rFont val="Arial"/>
        <family val="2"/>
      </rPr>
      <t xml:space="preserve">O1: </t>
    </r>
    <r>
      <rPr>
        <sz val="10"/>
        <color rgb="FF000000"/>
        <rFont val="Arial"/>
        <family val="2"/>
      </rPr>
      <t xml:space="preserve">Expedición de la Ley del Plan Nacional de Desarrollo que contiene el Plan Sectorial de Desarrollo de la Rama Judicial.
</t>
    </r>
  </si>
  <si>
    <r>
      <rPr>
        <b/>
        <sz val="10"/>
        <color rgb="FF000000"/>
        <rFont val="Arial"/>
        <family val="2"/>
      </rPr>
      <t xml:space="preserve">O2: </t>
    </r>
    <r>
      <rPr>
        <sz val="10"/>
        <color rgb="FF000000"/>
        <rFont val="Arial"/>
        <family val="2"/>
      </rPr>
      <t>Fortalecimiento Institucional</t>
    </r>
  </si>
  <si>
    <r>
      <rPr>
        <b/>
        <sz val="10"/>
        <color theme="1"/>
        <rFont val="Arial"/>
        <family val="2"/>
      </rPr>
      <t xml:space="preserve">A4: </t>
    </r>
    <r>
      <rPr>
        <sz val="10"/>
        <color theme="1"/>
        <rFont val="Arial"/>
        <family val="2"/>
      </rPr>
      <t xml:space="preserve">Recortes presupuestales de partidas inicialmente apropiadas.
</t>
    </r>
  </si>
  <si>
    <r>
      <rPr>
        <b/>
        <sz val="10"/>
        <color theme="1"/>
        <rFont val="Arial"/>
        <family val="2"/>
      </rPr>
      <t xml:space="preserve">A5: </t>
    </r>
    <r>
      <rPr>
        <sz val="10"/>
        <color theme="1"/>
        <rFont val="Arial"/>
        <family val="2"/>
      </rPr>
      <t>Apropiación presupuestal asignada por el Estado a través de MINHACIENDA, por menor valor al programado en el Anteproyecto de Presupuesto de la Rama Judicial.</t>
    </r>
  </si>
  <si>
    <r>
      <rPr>
        <b/>
        <sz val="10"/>
        <rFont val="Arial"/>
        <family val="2"/>
      </rPr>
      <t xml:space="preserve">O3: </t>
    </r>
    <r>
      <rPr>
        <sz val="10"/>
        <rFont val="Arial"/>
        <family val="2"/>
      </rPr>
      <t xml:space="preserve">Asignación anual de presupuestos de inversión y funcionamiento por parte del Gobierno Nacional.
</t>
    </r>
  </si>
  <si>
    <r>
      <rPr>
        <b/>
        <sz val="10"/>
        <rFont val="Arial"/>
        <family val="2"/>
      </rPr>
      <t>O4:</t>
    </r>
    <r>
      <rPr>
        <sz val="10"/>
        <rFont val="Arial"/>
        <family val="2"/>
      </rPr>
      <t xml:space="preserve"> Ajustar y priorizar las necesidades de la Rama Judicial, al presupuesto asignado.</t>
    </r>
  </si>
  <si>
    <r>
      <rPr>
        <b/>
        <sz val="10"/>
        <color theme="1"/>
        <rFont val="Arial"/>
        <family val="2"/>
      </rPr>
      <t>A6:</t>
    </r>
    <r>
      <rPr>
        <sz val="10"/>
        <color theme="1"/>
        <rFont val="Arial"/>
        <family val="2"/>
      </rPr>
      <t xml:space="preserve"> Orden público.
</t>
    </r>
  </si>
  <si>
    <r>
      <rPr>
        <b/>
        <sz val="10"/>
        <color theme="1"/>
        <rFont val="Arial"/>
        <family val="2"/>
      </rPr>
      <t>A7:</t>
    </r>
    <r>
      <rPr>
        <sz val="10"/>
        <color theme="1"/>
        <rFont val="Arial"/>
        <family val="2"/>
      </rPr>
      <t xml:space="preserve"> Emergencia sanitaria.</t>
    </r>
  </si>
  <si>
    <r>
      <rPr>
        <b/>
        <sz val="10"/>
        <color theme="1"/>
        <rFont val="Arial"/>
        <family val="2"/>
      </rPr>
      <t>A8:</t>
    </r>
    <r>
      <rPr>
        <sz val="10"/>
        <color theme="1"/>
        <rFont val="Arial"/>
        <family val="2"/>
      </rPr>
      <t>Actos delictivos cometidos por usuarios del servicio, contratistas y/o autoridades públicas.</t>
    </r>
  </si>
  <si>
    <r>
      <rPr>
        <b/>
        <sz val="10"/>
        <color theme="1"/>
        <rFont val="Arial"/>
        <family val="2"/>
      </rPr>
      <t xml:space="preserve">A10: </t>
    </r>
    <r>
      <rPr>
        <sz val="10"/>
        <color theme="1"/>
        <rFont val="Arial"/>
        <family val="2"/>
      </rPr>
      <t xml:space="preserve">Modificación  Constitucional que reestructure la Rama Judicial.
</t>
    </r>
  </si>
  <si>
    <r>
      <rPr>
        <b/>
        <sz val="10"/>
        <color theme="1"/>
        <rFont val="Arial"/>
        <family val="2"/>
      </rPr>
      <t xml:space="preserve">A11: </t>
    </r>
    <r>
      <rPr>
        <sz val="10"/>
        <color theme="1"/>
        <rFont val="Arial"/>
        <family val="2"/>
      </rPr>
      <t xml:space="preserve"> Nuevas disposiciones legales con ocasión de la pandemia que afecten el ritmo de trabajo, la carga laboral, ampliar más tiempo de dedicación al trabajo y la tramitología que no permite el avance de los procesos.</t>
    </r>
  </si>
  <si>
    <r>
      <rPr>
        <b/>
        <sz val="10"/>
        <color theme="1" tint="4.9989318521683403E-2"/>
        <rFont val="Arial"/>
        <family val="2"/>
      </rPr>
      <t xml:space="preserve">D1: </t>
    </r>
    <r>
      <rPr>
        <sz val="10"/>
        <color theme="1" tint="4.9989318521683403E-2"/>
        <rFont val="Arial"/>
        <family val="2"/>
      </rPr>
      <t>No hay trabajo en equipo de integridad institucional en la Unidad.</t>
    </r>
  </si>
  <si>
    <r>
      <rPr>
        <b/>
        <sz val="10"/>
        <color theme="1"/>
        <rFont val="Arial"/>
        <family val="2"/>
      </rPr>
      <t xml:space="preserve">D2: </t>
    </r>
    <r>
      <rPr>
        <sz val="10"/>
        <color theme="1"/>
        <rFont val="Arial"/>
        <family val="2"/>
      </rPr>
      <t>La planeación institucional no se cumple al 100%..</t>
    </r>
  </si>
  <si>
    <r>
      <rPr>
        <b/>
        <sz val="10"/>
        <color theme="1"/>
        <rFont val="Arial"/>
        <family val="2"/>
      </rPr>
      <t xml:space="preserve">D3: </t>
    </r>
    <r>
      <rPr>
        <sz val="10"/>
        <color theme="1"/>
        <rFont val="Arial"/>
        <family val="2"/>
      </rPr>
      <t xml:space="preserve">Falta de lineamientos e instrucciones claras y oportunas para el desarrollo del trabajo, lo que genera improvisación y presentación de errores, a pesar de haber actividades planeadas surgen constantemente otras prioridades que desplazan actividades que posteriormente se acumulan.(Acción-reacción y/o apagar incendios, prevalece lo urgente sobre lo importante) </t>
    </r>
  </si>
  <si>
    <r>
      <rPr>
        <b/>
        <sz val="10"/>
        <rFont val="Arial"/>
        <family val="2"/>
      </rPr>
      <t xml:space="preserve">F1: </t>
    </r>
    <r>
      <rPr>
        <sz val="10"/>
        <rFont val="Arial"/>
        <family val="2"/>
      </rPr>
      <t>Liderazgo Institucional.</t>
    </r>
  </si>
  <si>
    <r>
      <rPr>
        <b/>
        <sz val="10"/>
        <color theme="1"/>
        <rFont val="Arial"/>
        <family val="2"/>
      </rPr>
      <t xml:space="preserve">F2: </t>
    </r>
    <r>
      <rPr>
        <sz val="10"/>
        <color theme="1"/>
        <rFont val="Arial"/>
        <family val="2"/>
      </rPr>
      <t>Trabajo en equipo al interior de grupos de trabajo.</t>
    </r>
  </si>
  <si>
    <r>
      <rPr>
        <b/>
        <sz val="10"/>
        <color theme="1"/>
        <rFont val="Arial"/>
        <family val="2"/>
      </rPr>
      <t xml:space="preserve">F3: </t>
    </r>
    <r>
      <rPr>
        <sz val="10"/>
        <color theme="1"/>
        <rFont val="Arial"/>
        <family val="2"/>
      </rPr>
      <t xml:space="preserve">Personal competente, comprometido y con sentido de pertenencia por la Entidad. </t>
    </r>
  </si>
  <si>
    <r>
      <rPr>
        <b/>
        <sz val="10"/>
        <color theme="1"/>
        <rFont val="Arial"/>
        <family val="2"/>
      </rPr>
      <t xml:space="preserve">D4: </t>
    </r>
    <r>
      <rPr>
        <sz val="10"/>
        <color theme="1"/>
        <rFont val="Arial"/>
        <family val="2"/>
      </rPr>
      <t>Pocos recursos financieros transferidos desde el gobierno nacional.</t>
    </r>
  </si>
  <si>
    <r>
      <rPr>
        <b/>
        <sz val="10"/>
        <color theme="1"/>
        <rFont val="Arial"/>
        <family val="2"/>
      </rPr>
      <t xml:space="preserve">D5: </t>
    </r>
    <r>
      <rPr>
        <sz val="10"/>
        <color theme="1"/>
        <rFont val="Arial"/>
        <family val="2"/>
      </rPr>
      <t>No hay recursos de inversión.</t>
    </r>
  </si>
  <si>
    <r>
      <rPr>
        <b/>
        <sz val="10"/>
        <color theme="1"/>
        <rFont val="Arial"/>
        <family val="2"/>
      </rPr>
      <t>D6:</t>
    </r>
    <r>
      <rPr>
        <sz val="10"/>
        <color theme="1"/>
        <rFont val="Arial"/>
        <family val="2"/>
      </rPr>
      <t>Los Jueces les da miedo, pereza prescribir depósitos judiciales que cumplen requisitos.</t>
    </r>
  </si>
  <si>
    <r>
      <rPr>
        <b/>
        <sz val="10"/>
        <color theme="1"/>
        <rFont val="Arial"/>
        <family val="2"/>
      </rPr>
      <t xml:space="preserve">D7: </t>
    </r>
    <r>
      <rPr>
        <sz val="10"/>
        <color theme="1"/>
        <rFont val="Arial"/>
        <family val="2"/>
      </rPr>
      <t>Aumento en solicitudes de modificaciones y  autorizaciones presupuestales  (Traslados, adición y reducción,  autorizaciones (Vigencias futuras) y demás ajustes al Presupuesto de Funcionamiento e Inversión de la Rama Judicial.</t>
    </r>
  </si>
  <si>
    <r>
      <rPr>
        <b/>
        <sz val="10"/>
        <color theme="1"/>
        <rFont val="Arial"/>
        <family val="2"/>
      </rPr>
      <t xml:space="preserve">D8: </t>
    </r>
    <r>
      <rPr>
        <sz val="10"/>
        <color theme="1"/>
        <rFont val="Arial"/>
        <family val="2"/>
      </rPr>
      <t>No contar con suficiente información para generar la elaboración del anteproyecto de presupuesto, Plan Operativo Anual de Inversión POAI y Marco de Gasto de Mediano Plazo MMGMP.</t>
    </r>
  </si>
  <si>
    <r>
      <rPr>
        <b/>
        <sz val="10"/>
        <color theme="1"/>
        <rFont val="Arial"/>
        <family val="2"/>
      </rPr>
      <t xml:space="preserve">D9: </t>
    </r>
    <r>
      <rPr>
        <sz val="10"/>
        <color theme="1"/>
        <rFont val="Arial"/>
        <family val="2"/>
      </rPr>
      <t>Necesidades de la Rama Judicial que superan la apropiación presupuestal.</t>
    </r>
  </si>
  <si>
    <r>
      <rPr>
        <b/>
        <sz val="10"/>
        <rFont val="Arial"/>
        <family val="2"/>
      </rPr>
      <t>D10:</t>
    </r>
    <r>
      <rPr>
        <sz val="10"/>
        <rFont val="Arial"/>
        <family val="2"/>
      </rPr>
      <t>No hay suficiente personal para atender los temas administrativos de la Unidad.</t>
    </r>
  </si>
  <si>
    <r>
      <rPr>
        <b/>
        <sz val="10"/>
        <rFont val="Arial"/>
        <family val="2"/>
      </rPr>
      <t xml:space="preserve">D11: </t>
    </r>
    <r>
      <rPr>
        <sz val="10"/>
        <rFont val="Arial"/>
        <family val="2"/>
      </rPr>
      <t>Débil salud ocupacional de la Rama Judicial.</t>
    </r>
  </si>
  <si>
    <r>
      <rPr>
        <b/>
        <sz val="10"/>
        <rFont val="Arial"/>
        <family val="2"/>
      </rPr>
      <t xml:space="preserve">D12: </t>
    </r>
    <r>
      <rPr>
        <sz val="10"/>
        <rFont val="Arial"/>
        <family val="2"/>
      </rPr>
      <t>No se tiene en cuenta la seguridad de los empleados.</t>
    </r>
  </si>
  <si>
    <r>
      <rPr>
        <b/>
        <sz val="10"/>
        <rFont val="Arial"/>
        <family val="2"/>
      </rPr>
      <t xml:space="preserve">D13: </t>
    </r>
    <r>
      <rPr>
        <sz val="10"/>
        <rFont val="Arial"/>
        <family val="2"/>
      </rPr>
      <t>No hay manual de funciones definidos y perfiles mal hechos.</t>
    </r>
  </si>
  <si>
    <r>
      <rPr>
        <b/>
        <sz val="10"/>
        <rFont val="Arial"/>
        <family val="2"/>
      </rPr>
      <t>D14:</t>
    </r>
    <r>
      <rPr>
        <sz val="10"/>
        <rFont val="Arial"/>
        <family val="2"/>
      </rPr>
      <t>No se tiene en cuenta la Salud mental de los empleados en el trabajo en casa.</t>
    </r>
  </si>
  <si>
    <r>
      <t xml:space="preserve">D15: </t>
    </r>
    <r>
      <rPr>
        <sz val="10"/>
        <rFont val="Arial"/>
        <family val="2"/>
      </rPr>
      <t>Inducción, orientación y capacitación.</t>
    </r>
  </si>
  <si>
    <r>
      <rPr>
        <b/>
        <sz val="10"/>
        <rFont val="Arial"/>
        <family val="2"/>
      </rPr>
      <t xml:space="preserve">D16: </t>
    </r>
    <r>
      <rPr>
        <sz val="10"/>
        <rFont val="Arial"/>
        <family val="2"/>
      </rPr>
      <t xml:space="preserve">Manual de funciones por cargos desactualizado que no corresponde a las funciones que se ejecutan en la operación propia de la Unidad de Planeación.   </t>
    </r>
  </si>
  <si>
    <r>
      <rPr>
        <b/>
        <sz val="10"/>
        <color rgb="FF000000"/>
        <rFont val="Arial"/>
        <family val="2"/>
      </rPr>
      <t xml:space="preserve">D17: </t>
    </r>
    <r>
      <rPr>
        <sz val="10"/>
        <color rgb="FF000000"/>
        <rFont val="Arial"/>
        <family val="2"/>
      </rPr>
      <t>Aumentar, organizar, distribuir y compartir el conocimiento entre todos los empleados, para que la Unidad pueda crear y difundir información vital de una manera sistemática y eficiente con el fin de lograr un mejor desempeño en las dependencias y mejorar sus ventajas competitivas.</t>
    </r>
  </si>
  <si>
    <r>
      <rPr>
        <b/>
        <sz val="10"/>
        <color rgb="FF000000"/>
        <rFont val="Arial"/>
        <family val="2"/>
      </rPr>
      <t>D18:</t>
    </r>
    <r>
      <rPr>
        <sz val="10"/>
        <color rgb="FF000000"/>
        <rFont val="Arial"/>
        <family val="2"/>
      </rPr>
      <t>Estabilidad y potencia del internet, dificulta entre otros, el trabajo de la División de Programación Presupuestal en el Sistema Integrado de Información Financiera –SIIF Nación que es de obligatoria utilización.</t>
    </r>
  </si>
  <si>
    <r>
      <rPr>
        <b/>
        <sz val="10"/>
        <color rgb="FF000000"/>
        <rFont val="Arial"/>
        <family val="2"/>
      </rPr>
      <t xml:space="preserve">D19: </t>
    </r>
    <r>
      <rPr>
        <sz val="10"/>
        <color rgb="FF000000"/>
        <rFont val="Arial"/>
        <family val="2"/>
      </rPr>
      <t>Dificultades en la aplicación de las herramientas tecnológicas por las limitaciones de tiempo para participar en las actividades de capacitación, actualización y continuar con las labores administrativas del día a día que son propias y de competencia, sumadas a actividadades adicionales.</t>
    </r>
  </si>
  <si>
    <r>
      <rPr>
        <b/>
        <sz val="10"/>
        <color rgb="FF000000"/>
        <rFont val="Arial"/>
        <family val="2"/>
      </rPr>
      <t>D20:</t>
    </r>
    <r>
      <rPr>
        <sz val="10"/>
        <color rgb="FF000000"/>
        <rFont val="Arial"/>
        <family val="2"/>
      </rPr>
      <t>Atraso tecnológico.</t>
    </r>
  </si>
  <si>
    <r>
      <rPr>
        <b/>
        <sz val="10"/>
        <color rgb="FF000000"/>
        <rFont val="Arial"/>
        <family val="2"/>
      </rPr>
      <t xml:space="preserve">D21: </t>
    </r>
    <r>
      <rPr>
        <sz val="10"/>
        <color rgb="FF000000"/>
        <rFont val="Arial"/>
        <family val="2"/>
      </rPr>
      <t>Poco soporte.</t>
    </r>
  </si>
  <si>
    <r>
      <rPr>
        <b/>
        <sz val="10"/>
        <color rgb="FF000000"/>
        <rFont val="Arial"/>
        <family val="2"/>
      </rPr>
      <t xml:space="preserve">D22: </t>
    </r>
    <r>
      <rPr>
        <sz val="10"/>
        <color rgb="FF000000"/>
        <rFont val="Arial"/>
        <family val="2"/>
      </rPr>
      <t>Insuficiente tecnología.</t>
    </r>
  </si>
  <si>
    <r>
      <rPr>
        <b/>
        <sz val="10"/>
        <color rgb="FF000000"/>
        <rFont val="Arial"/>
        <family val="2"/>
      </rPr>
      <t xml:space="preserve">D23: </t>
    </r>
    <r>
      <rPr>
        <sz val="10"/>
        <color rgb="FF000000"/>
        <rFont val="Arial"/>
        <family val="2"/>
      </rPr>
      <t>No se cuenta con un software para los procedimientos de la División de Programación Presupuestal, lo que genera que las tareas se realicen de manera manual en archivos excel y por ende la generación de errores e impresiones, desgaste administrativo por la duplicidad de actividades y la no oportunidad en los tiempos de presentación de informes.</t>
    </r>
  </si>
  <si>
    <r>
      <rPr>
        <b/>
        <sz val="10"/>
        <color rgb="FF000000"/>
        <rFont val="Arial"/>
        <family val="2"/>
      </rPr>
      <t xml:space="preserve">D24: </t>
    </r>
    <r>
      <rPr>
        <sz val="10"/>
        <color rgb="FF000000"/>
        <rFont val="Arial"/>
        <family val="2"/>
      </rPr>
      <t xml:space="preserve">La División de Estudios y Evaluciones no dispone de un software para la revisión,seguimiento y evaluación de los planes de seguimiento de las auditorias de Control Interno.  </t>
    </r>
  </si>
  <si>
    <r>
      <rPr>
        <b/>
        <sz val="10"/>
        <color rgb="FF000000"/>
        <rFont val="Arial"/>
        <family val="2"/>
      </rPr>
      <t>D25:</t>
    </r>
    <r>
      <rPr>
        <sz val="10"/>
        <color rgb="FF000000"/>
        <rFont val="Arial"/>
        <family val="2"/>
      </rPr>
      <t>Acuerdos desactualizados.</t>
    </r>
  </si>
  <si>
    <r>
      <rPr>
        <b/>
        <sz val="10"/>
        <color rgb="FF000000"/>
        <rFont val="Arial"/>
        <family val="2"/>
      </rPr>
      <t xml:space="preserve">D26: </t>
    </r>
    <r>
      <rPr>
        <sz val="10"/>
        <color rgb="FF000000"/>
        <rFont val="Arial"/>
        <family val="2"/>
      </rPr>
      <t>Formatos desactualizados.</t>
    </r>
  </si>
  <si>
    <r>
      <rPr>
        <b/>
        <sz val="10"/>
        <color rgb="FF000000"/>
        <rFont val="Arial"/>
        <family val="2"/>
      </rPr>
      <t xml:space="preserve">D27: </t>
    </r>
    <r>
      <rPr>
        <sz val="10"/>
        <color rgb="FF000000"/>
        <rFont val="Arial"/>
        <family val="2"/>
      </rPr>
      <t>Falta documentación de procedimientos, la aplicabilidad y actualización estricta de los existentes. Desconocimiento de documentos estratégicos, instructivos y guías, por lo que la información esta centralizada en pocos y de desconocimiento de varios, lo que genera que no se percibe mejora en los procesos (Falta socializar: Planes de acción, la Planeación estrategica de la Entidad, el Plan Sectorial de Desarrollo, matrices de Riesgos, tableros de control</t>
    </r>
  </si>
  <si>
    <r>
      <rPr>
        <b/>
        <sz val="10"/>
        <color rgb="FF000000"/>
        <rFont val="Arial"/>
        <family val="2"/>
      </rPr>
      <t xml:space="preserve">D28: </t>
    </r>
    <r>
      <rPr>
        <sz val="10"/>
        <color rgb="FF000000"/>
        <rFont val="Arial"/>
        <family val="2"/>
      </rPr>
      <t>Insuficiente infraestructura física.</t>
    </r>
  </si>
  <si>
    <r>
      <rPr>
        <b/>
        <sz val="10"/>
        <color rgb="FF000000"/>
        <rFont val="Arial"/>
        <family val="2"/>
      </rPr>
      <t xml:space="preserve">D29: </t>
    </r>
    <r>
      <rPr>
        <sz val="10"/>
        <color rgb="FF000000"/>
        <rFont val="Arial"/>
        <family val="2"/>
      </rPr>
      <t>Inmuebles que no son propiedad de la Rama Judicial.</t>
    </r>
  </si>
  <si>
    <r>
      <rPr>
        <b/>
        <sz val="10"/>
        <color rgb="FF000000"/>
        <rFont val="Arial"/>
        <family val="2"/>
      </rPr>
      <t xml:space="preserve">D30: </t>
    </r>
    <r>
      <rPr>
        <sz val="10"/>
        <color rgb="FF000000"/>
        <rFont val="Arial"/>
        <family val="2"/>
      </rPr>
      <t>Oficinas incómodas con poco espacio, y luminosidad.</t>
    </r>
  </si>
  <si>
    <r>
      <rPr>
        <b/>
        <sz val="10"/>
        <color rgb="FF000000"/>
        <rFont val="Arial"/>
        <family val="2"/>
      </rPr>
      <t xml:space="preserve">D31: </t>
    </r>
    <r>
      <rPr>
        <sz val="10"/>
        <color rgb="FF000000"/>
        <rFont val="Arial"/>
        <family val="2"/>
      </rPr>
      <t>Muebles y enseres viejos y poco funcionales.</t>
    </r>
  </si>
  <si>
    <r>
      <rPr>
        <b/>
        <sz val="10"/>
        <color rgb="FF000000"/>
        <rFont val="Arial"/>
        <family val="2"/>
      </rPr>
      <t xml:space="preserve">D32: </t>
    </r>
    <r>
      <rPr>
        <sz val="10"/>
        <color rgb="FF000000"/>
        <rFont val="Arial"/>
        <family val="2"/>
      </rPr>
      <t>Insuficientes elementos de trabajo.</t>
    </r>
  </si>
  <si>
    <r>
      <rPr>
        <b/>
        <sz val="10"/>
        <color rgb="FF000000"/>
        <rFont val="Arial"/>
        <family val="2"/>
      </rPr>
      <t xml:space="preserve">D33: </t>
    </r>
    <r>
      <rPr>
        <sz val="10"/>
        <color rgb="FF000000"/>
        <rFont val="Arial"/>
        <family val="2"/>
      </rPr>
      <t xml:space="preserve">Actualmente el trabajo virtual desde casa, genera mayor estrés, dado por los retrabajos y labores manuales repetitivas por falta de un software que apoye la generación de reportes automáticos, falta de impresoras  que hacen que se tenga que transcribir en cuadernos la información que fluye por el sistema en formatos dificiles de copiar en medio tecnológico y que requieren consolidar, tales como datos númericos, cifras, etc., equipos desactualizados, entre otras herramentas básicas. </t>
    </r>
  </si>
  <si>
    <r>
      <rPr>
        <b/>
        <sz val="10"/>
        <color rgb="FF000000"/>
        <rFont val="Arial"/>
        <family val="2"/>
      </rPr>
      <t xml:space="preserve">D34: </t>
    </r>
    <r>
      <rPr>
        <sz val="10"/>
        <color rgb="FF000000"/>
        <rFont val="Arial"/>
        <family val="2"/>
      </rPr>
      <t xml:space="preserve">Falta comunicación asertiva, claridad en las instrucciones que se transmiten, omisiones en la información transmitida, falta de socialización de temas de interés común, se presuma que se conocen temas y se asignen tareas sin haber recibido la transferencia de conocimiento. Instrucciones vía WhatsApp en horarios no laborales.    
</t>
    </r>
  </si>
  <si>
    <r>
      <rPr>
        <b/>
        <sz val="10"/>
        <color rgb="FF000000"/>
        <rFont val="Arial"/>
        <family val="2"/>
      </rPr>
      <t>D35</t>
    </r>
    <r>
      <rPr>
        <sz val="10"/>
        <color rgb="FF000000"/>
        <rFont val="Arial"/>
        <family val="2"/>
      </rPr>
      <t xml:space="preserve">: Internet intermitente, insuficiencia en soporte plataforma Teams (aprendizaje empirico-practica-error), una sola herramienta de comunicación, recarga por volumen correos corporativos institucionales con variedad de temas, no hay teléfonos moviles corporativos para comunicación rápida. </t>
    </r>
  </si>
  <si>
    <r>
      <rPr>
        <b/>
        <sz val="10"/>
        <color rgb="FF000000"/>
        <rFont val="Arial"/>
        <family val="2"/>
      </rPr>
      <t xml:space="preserve">D36: </t>
    </r>
    <r>
      <rPr>
        <sz val="10"/>
        <color rgb="FF000000"/>
        <rFont val="Arial"/>
        <family val="2"/>
      </rPr>
      <t>La carencia de desarrollo de proyectos estratégicos que permitan afrontar las emergencias que se susciten e impidan el normal desarrollo de la Gestión Financiera y Presupuestal</t>
    </r>
  </si>
  <si>
    <r>
      <rPr>
        <b/>
        <sz val="10"/>
        <color theme="1"/>
        <rFont val="Arial"/>
        <family val="2"/>
      </rPr>
      <t xml:space="preserve">F4: </t>
    </r>
    <r>
      <rPr>
        <sz val="10"/>
        <color theme="1"/>
        <rFont val="Arial"/>
        <family val="2"/>
      </rPr>
      <t>Los recursos se invierten correctamente.</t>
    </r>
  </si>
  <si>
    <r>
      <t xml:space="preserve">F5: </t>
    </r>
    <r>
      <rPr>
        <sz val="10"/>
        <color theme="1"/>
        <rFont val="Arial"/>
        <family val="2"/>
      </rPr>
      <t>Hay eficiencia en el gasto de la Rama Judicial.</t>
    </r>
  </si>
  <si>
    <r>
      <rPr>
        <b/>
        <sz val="10"/>
        <color theme="1"/>
        <rFont val="Arial"/>
        <family val="2"/>
      </rPr>
      <t xml:space="preserve">F6: </t>
    </r>
    <r>
      <rPr>
        <sz val="10"/>
        <color theme="1"/>
        <rFont val="Arial"/>
        <family val="2"/>
      </rPr>
      <t>Seguimiento mensual a la ejecución presupuestal de los proyectos de inversión y funcionamiento.</t>
    </r>
  </si>
  <si>
    <r>
      <rPr>
        <b/>
        <sz val="10"/>
        <color theme="1"/>
        <rFont val="Arial"/>
        <family val="2"/>
      </rPr>
      <t xml:space="preserve">F7: </t>
    </r>
    <r>
      <rPr>
        <sz val="10"/>
        <color theme="1"/>
        <rFont val="Arial"/>
        <family val="2"/>
      </rPr>
      <t>Credibilidad en el trabajo.</t>
    </r>
  </si>
  <si>
    <r>
      <rPr>
        <b/>
        <sz val="10"/>
        <color theme="1"/>
        <rFont val="Arial"/>
        <family val="2"/>
      </rPr>
      <t xml:space="preserve">F8: </t>
    </r>
    <r>
      <rPr>
        <sz val="10"/>
        <color theme="1"/>
        <rFont val="Arial"/>
        <family val="2"/>
      </rPr>
      <t>Profesionalismo y ética del personal de la Unidad de Presupuesto.</t>
    </r>
  </si>
  <si>
    <r>
      <rPr>
        <b/>
        <sz val="10"/>
        <color theme="1"/>
        <rFont val="Arial"/>
        <family val="2"/>
      </rPr>
      <t xml:space="preserve">F9: </t>
    </r>
    <r>
      <rPr>
        <sz val="10"/>
        <color theme="1"/>
        <rFont val="Arial"/>
        <family val="2"/>
      </rPr>
      <t>Personal preparado y responsable.</t>
    </r>
  </si>
  <si>
    <r>
      <rPr>
        <b/>
        <sz val="10"/>
        <color theme="1"/>
        <rFont val="Arial"/>
        <family val="2"/>
      </rPr>
      <t xml:space="preserve">F10: </t>
    </r>
    <r>
      <rPr>
        <sz val="10"/>
        <color theme="1"/>
        <rFont val="Arial"/>
        <family val="2"/>
      </rPr>
      <t>Creación de cargos nuevos.</t>
    </r>
  </si>
  <si>
    <r>
      <t xml:space="preserve">F11: </t>
    </r>
    <r>
      <rPr>
        <sz val="10"/>
        <color theme="1"/>
        <rFont val="Arial"/>
        <family val="2"/>
      </rPr>
      <t xml:space="preserve"> Interés en la mejora continua.</t>
    </r>
  </si>
  <si>
    <r>
      <rPr>
        <b/>
        <sz val="10"/>
        <color theme="1"/>
        <rFont val="Arial"/>
        <family val="2"/>
      </rPr>
      <t xml:space="preserve">F12: </t>
    </r>
    <r>
      <rPr>
        <sz val="10"/>
        <color theme="1"/>
        <rFont val="Arial"/>
        <family val="2"/>
      </rPr>
      <t>Oportunidad para Programar un Plan de Capacitación que incluya la inducción y actualización de personal.</t>
    </r>
  </si>
  <si>
    <r>
      <rPr>
        <b/>
        <sz val="10"/>
        <color theme="1"/>
        <rFont val="Arial"/>
        <family val="2"/>
      </rPr>
      <t xml:space="preserve">F13: </t>
    </r>
    <r>
      <rPr>
        <sz val="10"/>
        <color theme="1"/>
        <rFont val="Arial"/>
        <family val="2"/>
      </rPr>
      <t xml:space="preserve">Implementación de Acuerdos del Consejo Superior de la Judicatura  mediante los cuales se modifica la estructura de la Dirección Ejecutiva de Administración Judicia y se adopta el Manual Único de funciones de la Dirección Ejecutiva. </t>
    </r>
  </si>
  <si>
    <r>
      <rPr>
        <b/>
        <sz val="10"/>
        <color theme="1"/>
        <rFont val="Arial"/>
        <family val="2"/>
      </rPr>
      <t xml:space="preserve">F14: </t>
    </r>
    <r>
      <rPr>
        <sz val="10"/>
        <color theme="1"/>
        <rFont val="Arial"/>
        <family val="2"/>
      </rPr>
      <t>Implementación de herramientas tecnológicas para comunicación interna.</t>
    </r>
  </si>
  <si>
    <r>
      <rPr>
        <b/>
        <sz val="10"/>
        <color theme="1"/>
        <rFont val="Arial"/>
        <family val="2"/>
      </rPr>
      <t xml:space="preserve">F15: </t>
    </r>
    <r>
      <rPr>
        <sz val="10"/>
        <color theme="1"/>
        <rFont val="Arial"/>
        <family val="2"/>
      </rPr>
      <t>Apoyo Unidad de Informática para que se vincule a los procedimientos de la División de progrmación para la Unidad de Planeación.</t>
    </r>
  </si>
  <si>
    <r>
      <t xml:space="preserve"> </t>
    </r>
    <r>
      <rPr>
        <b/>
        <sz val="10"/>
        <color theme="1"/>
        <rFont val="Arial"/>
        <family val="2"/>
      </rPr>
      <t xml:space="preserve">F16: </t>
    </r>
    <r>
      <rPr>
        <sz val="10"/>
        <color theme="1"/>
        <rFont val="Arial"/>
        <family val="2"/>
      </rPr>
      <t xml:space="preserve">Implementacion software para la formulación  seguimiento y presentación de informes para los  planes de mejoramiento de la Unidades de las Unidades de la Direccción Ejecutiva y sus Direcciones Seccionales mediante convenio Interadministrativo con AGR.   </t>
    </r>
  </si>
  <si>
    <r>
      <t xml:space="preserve"> </t>
    </r>
    <r>
      <rPr>
        <b/>
        <sz val="10"/>
        <color theme="1"/>
        <rFont val="Arial"/>
        <family val="2"/>
      </rPr>
      <t xml:space="preserve">F17: </t>
    </r>
    <r>
      <rPr>
        <sz val="10"/>
        <color theme="1"/>
        <rFont val="Arial"/>
        <family val="2"/>
      </rPr>
      <t>Nueva tecnología para trabajo en casa (teams y zoom)</t>
    </r>
  </si>
  <si>
    <r>
      <rPr>
        <b/>
        <sz val="10"/>
        <color theme="1"/>
        <rFont val="Arial"/>
        <family val="2"/>
      </rPr>
      <t xml:space="preserve">F18: </t>
    </r>
    <r>
      <rPr>
        <sz val="10"/>
        <color theme="1"/>
        <rFont val="Arial"/>
        <family val="2"/>
      </rPr>
      <t>Documentación digitalizada.</t>
    </r>
  </si>
  <si>
    <r>
      <rPr>
        <b/>
        <sz val="10"/>
        <color theme="1"/>
        <rFont val="Arial"/>
        <family val="2"/>
      </rPr>
      <t xml:space="preserve">F19: </t>
    </r>
    <r>
      <rPr>
        <sz val="10"/>
        <color theme="1"/>
        <rFont val="Arial"/>
        <family val="2"/>
      </rPr>
      <t>Adecuación de espacios físicos para los empleados.</t>
    </r>
  </si>
  <si>
    <r>
      <rPr>
        <b/>
        <sz val="10"/>
        <color theme="1"/>
        <rFont val="Arial"/>
        <family val="2"/>
      </rPr>
      <t xml:space="preserve">F20: </t>
    </r>
    <r>
      <rPr>
        <sz val="10"/>
        <color theme="1"/>
        <rFont val="Arial"/>
        <family val="2"/>
      </rPr>
      <t>Dotación mensual y Adecuación de espacios físicos para los empleados.</t>
    </r>
  </si>
  <si>
    <r>
      <t xml:space="preserve">F21: </t>
    </r>
    <r>
      <rPr>
        <sz val="10"/>
        <color theme="1"/>
        <rFont val="Arial"/>
        <family val="2"/>
      </rPr>
      <t>efectivo uso de Teams.</t>
    </r>
  </si>
  <si>
    <r>
      <rPr>
        <b/>
        <sz val="10"/>
        <color theme="1"/>
        <rFont val="Arial"/>
        <family val="2"/>
      </rPr>
      <t xml:space="preserve">F22: </t>
    </r>
    <r>
      <rPr>
        <sz val="10"/>
        <color theme="1"/>
        <rFont val="Arial"/>
        <family val="2"/>
      </rPr>
      <t>herramientas internas de cada equipo de trabajo.</t>
    </r>
  </si>
  <si>
    <r>
      <t xml:space="preserve">F23: </t>
    </r>
    <r>
      <rPr>
        <sz val="10"/>
        <color theme="1"/>
        <rFont val="Arial"/>
        <family val="2"/>
      </rPr>
      <t>flujo de comunicación entre equipos de trabajo.</t>
    </r>
  </si>
  <si>
    <r>
      <t xml:space="preserve">F24: </t>
    </r>
    <r>
      <rPr>
        <sz val="10"/>
        <color theme="1"/>
        <rFont val="Arial"/>
        <family val="2"/>
      </rPr>
      <t>correo institucional.</t>
    </r>
  </si>
  <si>
    <r>
      <t xml:space="preserve">F25: </t>
    </r>
    <r>
      <rPr>
        <sz val="10"/>
        <color theme="1"/>
        <rFont val="Arial"/>
        <family val="2"/>
      </rPr>
      <t>Desarrollar y fortalecer las habilidades y competencias digitales, promover la gestión del cambio, el uso y apropiación de las TIC, así como el plan de comunicaciones.</t>
    </r>
  </si>
  <si>
    <r>
      <rPr>
        <b/>
        <sz val="10"/>
        <color rgb="FF000000"/>
        <rFont val="Arial"/>
        <family val="2"/>
      </rPr>
      <t xml:space="preserve">F26: </t>
    </r>
    <r>
      <rPr>
        <sz val="10"/>
        <color rgb="FF000000"/>
        <rFont val="Arial"/>
        <family val="2"/>
      </rPr>
      <t xml:space="preserve">Con la estructuración de la DEAJ y la creación del Equipo de Desarrollo de Software, se puede pensar en contar con desarrollos tecnològicos propios para suplir las necesidades de la dinámica de la Rama Judicial. (Se traslada al plan de acción) </t>
    </r>
  </si>
  <si>
    <t>Elaborar un documento técnico  para definir el sistema de seguimiento y evaluación institucional de la Rama Judicial.</t>
  </si>
  <si>
    <t xml:space="preserve">Capacitaciones- talleres en temas de planeación estrategica  para los proveedores de la información, requerida para el proceso.
</t>
  </si>
  <si>
    <t>Consolidar de manera  oportuna y amplia  en el Anteproyecto de Presupuesto,  las necesidades de las altas cortes y de las Seccionales de Administracion Judicial , tanto en funcionamiento como en Inversion. Incluye la elaboración del Plan Operativo Anual de Inversión POAI y el Marco de Gasto de Mediano Plazo MGMP.</t>
  </si>
  <si>
    <t>Asignar eficientemente los recursos a las Altas Cortes y Direcciones Seccionales, de acuerdo a sus necesidades e historico de gastos de años anteriores, respetando el presupuesto asignado por el Gobierno Nacional, con apoyo de plataforma tecnológica.</t>
  </si>
  <si>
    <t xml:space="preserve">Atender oportunamente los requerimientos de ajustes presupuestales de los gastos de funcionamiento e inversion, del nivel central y las Direcciones Seccionales, y tramitar ante el Ministerio de Hacienda los traslados presupuestales que se requieran. </t>
  </si>
  <si>
    <t>Adquirir e implementar software para sistematización de los procedimientos y fortalecer las habilidades y competencias digitales del personal para el el uso y apropiación de las TIC</t>
  </si>
  <si>
    <t>Diseñar y aplicar procedimientos, metodologías e indicadores de gestión para la evaluación y seguimiento de la actividad Administrativa y Financiera de la Dirección Ejecutiva y Direcciones Seccionales</t>
  </si>
  <si>
    <t>Supervisión de los contratos que le sea asignada, de conformidad con las normas vigentes y los procedimientos.</t>
  </si>
  <si>
    <t>Formulacion y seguimiento de planes de mejoramiento de las Unidades de la  Dirección Ejecutiva y sus Direcciones Seccionales, Auditorias de Control Interno.</t>
  </si>
  <si>
    <t>Elaboración y seguimiento de planes de mejoramiento para la Contraloria General de la Nación</t>
  </si>
  <si>
    <t xml:space="preserve">Documento Técnico y Matriz de Riesgos </t>
  </si>
  <si>
    <r>
      <t xml:space="preserve">Solicitud inclusión en el Plan de capacitaciones de la Escuela Judicial </t>
    </r>
    <r>
      <rPr>
        <i/>
        <sz val="10"/>
        <color rgb="FF000000"/>
        <rFont val="Arial"/>
        <family val="2"/>
      </rPr>
      <t>"Rodrigo Lara Bonilla"</t>
    </r>
    <r>
      <rPr>
        <sz val="10"/>
        <color rgb="FF000000"/>
        <rFont val="Arial"/>
        <family val="2"/>
      </rPr>
      <t>. (Perfeccionamiento de competenciasy habilidades al interior de los servidores judiciales)</t>
    </r>
  </si>
  <si>
    <t>Plan de Acción y Plan de riesgos (D3, porque el factor identificado  puede afectar el cumplimiento de objetivos y del servicio)</t>
  </si>
  <si>
    <t>Plan de Acción.</t>
  </si>
  <si>
    <t>Se traslada a plan de acción</t>
  </si>
  <si>
    <t>Plan de acción</t>
  </si>
  <si>
    <t xml:space="preserve">Matriz de Riesgos. </t>
  </si>
  <si>
    <t xml:space="preserve">Plan de Acción. </t>
  </si>
  <si>
    <t>Plan de acción.</t>
  </si>
  <si>
    <t>3,7,16</t>
  </si>
  <si>
    <t>Insuficiente información para elaborarlos planes financieros</t>
  </si>
  <si>
    <t xml:space="preserve">Solicitar oportunamente lineamientos, mediante oficios dirigidos al Presidente Consejo Superior de la Judictura y Unidades responsables de generar lineamientos para la imlementación de medidas especiles que requieran programar presupuesto. (UDAE y RH) </t>
  </si>
  <si>
    <t>Emitir circulares, instructivos, guías y formatos, para la captura de la información y hacer uso de los correos corporativos.</t>
  </si>
  <si>
    <t>Solicitar a la Unidad de Informática DEAJ la adquisición de un software a la medida.</t>
  </si>
  <si>
    <t xml:space="preserve">Solicitar a la Unida de Informática de la DEAJ, ampliar capacitad y fortalecer las redes. </t>
  </si>
  <si>
    <t>Hurto de dinero y perdida de cheques</t>
  </si>
  <si>
    <t xml:space="preserve">Pérdida de dinero o cheques en las cuentas de la Rama Judicial </t>
  </si>
  <si>
    <t>Reserva, control y custodia en el manejo de las claves, chequeras, mecanismos electrónicos de autenticación, cajas fuertes, portal virtual, cajas menores; por parte de todos los servidores judiciales responsables del manejo de recursos en virtud de las funciones asignada.</t>
  </si>
  <si>
    <t>Registro de los datos de las cuentas bancarias en los actos administrativos de la ordenación del gasto, así como la formalidad en la autorización de endosos de factura y cesión de contrato.</t>
  </si>
  <si>
    <t>Reglamentación SIIF y medidas de seguridad</t>
  </si>
  <si>
    <t>Control dual para transacciones electrónicas.</t>
  </si>
  <si>
    <t xml:space="preserve">Asignación del rol de administrador de los portales bancarios </t>
  </si>
  <si>
    <t>Incumplimiento en obligaciones</t>
  </si>
  <si>
    <t xml:space="preserve">Incumplir las fechas de pago por obligaciones tributarias, planillas de seguridad social </t>
  </si>
  <si>
    <t>Establecer un cronograma y cumplir con los tiempos para la elaboración, verificación y pago de las declaraciones y de Seguridad Social</t>
  </si>
  <si>
    <t>Tener y capacitar a dos empleados en la División de Tesorería, capacitados en el manejo de portales empresariales y el pago de las declaraciones tributarias y de seguridad social.</t>
  </si>
  <si>
    <t xml:space="preserve">Descargar los soportes del SIIF Nación para verificar que aparezcan en estado trasmitido. </t>
  </si>
  <si>
    <t>Verificar la existencia  de partidas presupuestales previo  inicio de la cadena presupuestal</t>
  </si>
  <si>
    <t>No ejecución de recursos y permanencia de dinero en las cuentas de la Rama Judicial</t>
  </si>
  <si>
    <t xml:space="preserve">El porcentaje de Ejecución de los recursos debe ser mínimo del 95% y los días de permanencia en bancos debe ser de 5 días promedio </t>
  </si>
  <si>
    <t>Verificación por parte del perfil beneficiario cuenta del suministro de la cuenta bancaria del beneficiario de la información.</t>
  </si>
  <si>
    <t xml:space="preserve">Registro de la cuenta bancaria en el SIIF Nación </t>
  </si>
  <si>
    <t xml:space="preserve">Verificación de la información por parte de las Unidades o instancias que generan el proceso en instancias previas a las Divisiones de la Unidad de Presupuesto. </t>
  </si>
  <si>
    <t>Cumplimiento por parte de las Unidades o áreas ejecutoras del presupuesto de las directrices del SIIF Nación relacionada con pago a beneficiario final.</t>
  </si>
  <si>
    <t>Registro y pago equivocado</t>
  </si>
  <si>
    <t xml:space="preserve">Efectuar en el SIIF el registro del pago de un tercero diferente al beneficiario, y/o pagar electrónicamente por un valor diferente al ordenado. </t>
  </si>
  <si>
    <t>Revision minuciosa y cuidadosa de la información por parte de los Usuarios SIIF en el proceso de endoso</t>
  </si>
  <si>
    <t>Atender la guía definida por el SIIF Nación en el manejo de las operaciones con el sistema dual en la Tesorería</t>
  </si>
  <si>
    <t>Realizar los pagos electrónicos  con un sistema dual,  que significa que son revisados y  lanzados por un usuario y verificados y aprobados por otro.</t>
  </si>
  <si>
    <t xml:space="preserve">Revisión cuidadosa de la información en el SIIF o en los documentos físicos por parte del perfil autorizador endoso               </t>
  </si>
  <si>
    <t>Falta de recursos financieros</t>
  </si>
  <si>
    <t xml:space="preserve">Insuficiencia de recursos para atender el pago de los compromisos que impliquen recursos de financiación SIN SITUACION DE FONDOS </t>
  </si>
  <si>
    <t>Incumplimiento en la aplicación de las normas contables</t>
  </si>
  <si>
    <t>Inconsistencias en los Estados Financieros,   por Información recibida en forma extemporánea o sin los requisitos exigidos por  el nuevo marco normativo NICSP</t>
  </si>
  <si>
    <t>Garantizar oportuno y correcto registro contable</t>
  </si>
  <si>
    <t>Seguimiento y corrección de los errores de medición</t>
  </si>
  <si>
    <t>Seguimiento y verificar su  aplicación en todo el país de las NICSP</t>
  </si>
  <si>
    <t>Manual de Políticas Contables para el Consejo Superior de la Judicatura</t>
  </si>
  <si>
    <t xml:space="preserve">Solicitar al Grupo de Fondos Especiales el traslado de recursos entre libretas. </t>
  </si>
  <si>
    <t xml:space="preserve"> Consultar en el SIIF y revisar antes de lanzar el pago para establecer que los recursos hayan sido trasladados.</t>
  </si>
  <si>
    <t>Se Define mediante circular los cronogramas de radicación de cuentas</t>
  </si>
  <si>
    <t>Lista de Chequeo para revisión de documentos soportes de los pagos por gastos generales y contratos de ejecución de gastos  de inversión y de funcionamiento</t>
  </si>
  <si>
    <t>Coordinación con los supervisores de los contratos en relación con el trámite y pago de las cuentas</t>
  </si>
  <si>
    <t>Solicitar la expedición del cumplido o  certificación de interventoría y/o supervisión de los contratos</t>
  </si>
  <si>
    <t>Mantener disponibles las tarifas y demás condiciones de las deducciones tributarias,  o parafiscales</t>
  </si>
  <si>
    <t xml:space="preserve">Revisar minuciosamente  y cotejar las deducciones aplicadas en las obligaciones presupuestales </t>
  </si>
  <si>
    <t>Capacitar a los servidores judiciales encargados del trámite de obligaciones presupuestales sobre la aplicación de las normas legales que obliguen la aplicación de descuentos a favor de entidades estatales</t>
  </si>
  <si>
    <t>1. Se Asigna a los profesionales universitarios de la División de Contabilidad funciones  responsables del análisis, registro y reclasificación de la información para los estados financieros</t>
  </si>
  <si>
    <t>2. Se Divulga el Manual de Políticas Contables adoptado para la entidad  a todos los proveedores y usuarios de la información y su aplicación</t>
  </si>
  <si>
    <t>1.  Verificar y corregir mensualmente el reporte Balance de Prueba ECP en SIIF Nación de saldos de naturaleza contraria, saldos en cuentas no autorizadas, ausencia de información mínima en Seccionales</t>
  </si>
  <si>
    <t>2. Recepcionar  información de las áreas de gestión de la DEAJ y se concilia los saldos del balance</t>
  </si>
  <si>
    <t xml:space="preserve">4. Comprobar la oportunidad en la transmisión de información en el sistema chip </t>
  </si>
  <si>
    <t>1. Establecer y verificar las evidencias del cumplimiento del contrato.</t>
  </si>
  <si>
    <t>2. Establecer las herramientas de trabajo, entregables y resutlados.</t>
  </si>
  <si>
    <t>3. Controles continuos a las superviciones y generar la trazabilidad de cada uno.</t>
  </si>
  <si>
    <t>4. Basarse en los puntos establecidos en el Manual de Contratación, generando así la información requerida para la supervisión.</t>
  </si>
  <si>
    <t>Presentación extemporánea o elaboración errada de la información financiera hacia los entes de control</t>
  </si>
  <si>
    <t>No realizar el seguimiento de contratos.</t>
  </si>
  <si>
    <t>Gestión financiera y presupuestal</t>
  </si>
  <si>
    <t>Liquidación errada de las deducciones</t>
  </si>
  <si>
    <t>Estados Financieros no razonables o extemporáneos</t>
  </si>
  <si>
    <t>Realizar oficio para la Unida de Informática DEAJ, para que se adquiera un softaware a la medida de las necesidades de la Unidad de Planeación - División de Programación Presupuestal. (Se traslada a plan de acción).</t>
  </si>
  <si>
    <t>Conservar chequeras en la caja fuerte.</t>
  </si>
  <si>
    <t>Controlar y registrar de los cheques que se giran</t>
  </si>
  <si>
    <t>Elaborar  informe de transporte de valores para la aseguradora</t>
  </si>
  <si>
    <t>Mantener el control DUAL en los procesos de pago</t>
  </si>
  <si>
    <t>Definir roles en el registro de las firmas para el manejo de las cuentas bancarias y en el SIIF Nación.</t>
  </si>
  <si>
    <t>Definir un cronograma de fechas de trámite en SII, proceso administrativo y pago de las Declaraciones de Retención en la fuente para la DIAN y la secretaría de Impuestos distritales</t>
  </si>
  <si>
    <t>Contar por lo menos con dos empleados en la División de Tesorería, capacitados en el manejo de portales empresariales y el pago de las declaraciones tributarias</t>
  </si>
  <si>
    <t>Capacitar mínimo a dos usuarios en el pago por compensación de deducciones DIAN, para que uno realice el proceso de verificación en SIIF y el otro realice  la aprobación del proceso en el SIIF</t>
  </si>
  <si>
    <t>Descargar los soportes del SIIF Nación para verificar que aparezcan en estado trasmitido.</t>
  </si>
  <si>
    <t>Verificar por parte del perfil beneficiario cuenta del suministro de la cuenta bancaria del beneficiario de la información</t>
  </si>
  <si>
    <t>Registrar la cuenta bancaria en el SIIF Nación</t>
  </si>
  <si>
    <t>Verificar la información por parte de las Unidades o instancias que generan el proceso en instancias previas a las Divisiones de la Unidad de Presupuesto.</t>
  </si>
  <si>
    <t>cumplir por parte de las Unidades o áreas ejecutoras del presupuesto de las directrices del SIIF Nación relacionada con pago a beneficiario final</t>
  </si>
  <si>
    <t>Verificar la información por parte de la División de Ejecución Presupuestal.</t>
  </si>
  <si>
    <t>Revisar  la información por parte de los Usuarios SIIF en el proceso de endoso</t>
  </si>
  <si>
    <t xml:space="preserve">Revisión cuidadosa de la información en el SIIF o en los documentos físicos por parte del perfil autorizador endoso   </t>
  </si>
  <si>
    <t>Consultar en el SIIF y revisar antes de lanzar el pago para establecer que los recursos hayan sido trasladados.</t>
  </si>
  <si>
    <t>Aplicar el  Manual de Políticas Contables para el Consejo Superior de la Judicatura, definido.</t>
  </si>
  <si>
    <t>hacer seguimiento y verificar su  aplicación en todo el país,</t>
  </si>
  <si>
    <t>También se debe garantizar su correcto y oportuno registro contable</t>
  </si>
  <si>
    <t>Definir mediante circular los cronogramas de radicación de cuentas</t>
  </si>
  <si>
    <t>Garantizar que exista el tiempo necesario para su trámite de las obligaciones en SIIF Nación</t>
  </si>
  <si>
    <t>Coordinar permanente con los supervisores de los contratos en relación con el trámite y pago de las cuentas</t>
  </si>
  <si>
    <t>Capacitar a los servidores judiciales en el trámite de obligaciones presupuestales, aplicación de normas legales que obliguen la aplicación de descuentos a favor de entidades estatales, a título de anticipo de impuestos, tasas y contribuciones</t>
  </si>
  <si>
    <t>Mantener disponibles para los servidores judiciales que tramitan cuentas las tarifas y demás condiciones de las deducciones tributarias,  o parafiscales, dependiendo de la naturaleza del hecho económico que se tramite</t>
  </si>
  <si>
    <t>Revisar minuciosamente  y coteja las deducciones aplicadas en las obligaciones presupuestales  frente a la normatividad que le es aplicable, por parte del responsable de aprobar este documento</t>
  </si>
  <si>
    <t xml:space="preserve">1. Falta de control del responsable del manejo de las claves y mecanismos de seguridad electrónica.
2. Falta de control  en el proceso de gestion y transporte de los mismos.
3. Falsificación de las firmas autorizadas y sellos.
4. Adulteración, modificación, falsificación de documentos, datos  y/o ingreso de información en los sistemas de personas, que no tienen  vínculo laboral o contractual, compromiso de pago de otra índole.
5. Incumplimiento a los procesos duales en los pagos </t>
  </si>
  <si>
    <t xml:space="preserve">1. Fallas en los sistemas de información
2. Ausencia de programas de capacitación institucional en temas tributarios.
3. Rotación del personal o ausencia temporal por vacaciones y licencias.
4. No contar con otro empleado capacitado en el manejo de portales bancarios y aplicativos para el pago de impuestos o seguridad social
5. Entrega de los documentos por fuera de las fechas límites de pago fijadas los entes rectores. </t>
  </si>
  <si>
    <t xml:space="preserve">1. Ausencia de la cuenta bancaria reportada por el beneficiario del pago
2. Incumplimiento de las Unidades Ejecutoras del presupuesto de los lineamientos definidos por el SIIF Nación en cuanto a que el pago debe realizarse a beneficiario final. 
3. Tramite sin el lleno de los requisitos lo cual impide el pago y por ende afecta el resultado de los estándares.
4. Inconsistencia en la información de la  cuenta bancaria, despacho y/o número del proceso, reportada en el acto administrativo. 
5. Incumplimiento en las directrices del Ministerio de Hacienda en el sentido que los pagos deben realizarse a beneficiario final por intermedio del SIIF Nación a la cuenta bancaria informada por el beneficiario y registrada por la entidad. </t>
  </si>
  <si>
    <t xml:space="preserve">1. Revisión insuficiente de la información por parte de los Usuarios
2. Desatender los pagos con un sistema dual, que significa que son revisados y lanzados por un usuario y verificados y aprobados por otro.
3. Revisión insuficiente de los documentos físicos por parte del perfil autorizador endoso               
4. Inconsistencia de la información en los actos administrativos </t>
  </si>
  <si>
    <t>1. Olvidar realizar el traslado de recursos entre libretas por parte del Grupo de Fondos Especiales
2. Revisar el saldo disponible de las libretas de las diferentes unidades - recursos sin situación de fondos - en el SIIF NACCIÓN para verificar que los recursos hayan sido trasladados.</t>
  </si>
  <si>
    <t>1.No identificación de Brechas en la información reportada a contabilidad entre la norma anterior y el nuevo marco normativo.
2. Poca o nula capacitación en las dependencias involucradas identificar los nuevos requerimientos normativos de la información
3. Ausencia de políticas claras, expresas y conocidas por todos los responsables de suministro de información, 
4. No adecuación de los sistemas de información internos que proveen datos financieros para ser incorporados a SIIF Nación e información inconsistente y extemporánea.
5. Errores en la homologación de cuentas, en el uso del nuevo catálogo o plan de cuentas, y revelaciones insuficientes en los estados financieros</t>
  </si>
  <si>
    <t>1. Demora en la radicación de cuentas por las diferentes dependencias de la DEAJ para generar los pagos de contratistas,  gastos de personal, gastos generales, y demás pagos de la entidad.                                                                               
2. Insuficiencia de PAC para el cumplimiento de obligaciones económicas frente a terceros
3. Falta de verificación integral y detallada de la documentación con relación a los requisitos exigidos en los contratos o en las leyes vigentes.
4. Desconocimiento normativo por parte del contratista en presentar la documentación requerida</t>
  </si>
  <si>
    <t>1. Desconocimiento o aplicación inadecuada de las normas tributarias.
2. Falta de cuidado del servidor que liquida las deducciones
3. Cálculo de las deducciones tributarias de manera errónea.</t>
  </si>
  <si>
    <t>1. La información remitida a la División de Contabilidad es insuficiente, inoportuna, confusa o llega extemporáneamente
2. No se verifique el registro contable automático que genera el SIIF ni tampoco se confrontan los libros, mayor y balance y diario
3. No se verifica la elaboración y envío del formulario que establecen las normas a través del CHIP
4. Alta rotación de personal (contratistas - provisionales), y/o debilidad en la estructura de la planta (ausencia de personal).
5. Desconocimiento de procedimiento y normas contables</t>
  </si>
  <si>
    <t xml:space="preserve">1. Falta de lineamientos e instrucciones claras y oportunas para el desarrollo del trabajo.
2.  No contar con la información necesaria para elaborar y proyectar oportunamente el anteproyecto de presupuesto, el plan operativo anual de Inversión POAI y el marco de gasto de mediano plazo MGMP.
3. Falta de un software que apoye la generación de reportes estadísticos automáticos para contar con información histórica que permita programar y proyectar los recursos presupuestales. Se traslada a plan de acción de la próxima vigencia, para coordinar con Unidad de Informática.
</t>
  </si>
  <si>
    <t>Falta de información</t>
  </si>
  <si>
    <t>No contar con la información de las necesidades de la Rama Judical para la elaboración del anteproyecto de presupuesto, POAI y MGMP  oportunamente para gestionar las actividades que conllevan a la planeación financiera y presupuestal de la Entidad.</t>
  </si>
  <si>
    <t>Falta de control</t>
  </si>
  <si>
    <t>Falta de revisión</t>
  </si>
  <si>
    <t xml:space="preserve">Con periodicidad mensual se ha elaborado y envíado a la Aseguradora el informe de transporte de valores con los cheques recibidos de la Secc C/marca por estar embargada la cuenta de la Tesorería DEAJ </t>
  </si>
  <si>
    <t xml:space="preserve">Se definió y cumplió el calendario establecido para el pago de las declaraciones tributarias y las contribuciones por estampilla y Contribución especial del 5% </t>
  </si>
  <si>
    <t>se ha verificado la informacion y soportes recibidos de las Unidades o instancias que generan el proceso en instancias previas a las Divisiones de la Unidad de Presupuesto.</t>
  </si>
  <si>
    <t>2. se verifico en la plataforma SIIF nacion los recursos apropiados vs  los ejectutados para establecer los recursos a trasladar.</t>
  </si>
  <si>
    <t>Se dio capacitación a almacenistas y contadores de las direcciones seccionales sobre el cálculo de la depreciación acumulada y el registro de comprobantes manuales para corrección de errores de ejercicios anteriores</t>
  </si>
  <si>
    <t>Se informa a los supervisores los avances en la ejecución del PAC y se recuerda la necesidad de remitir las cuentas para el trámite correspondiente, de manera oportuna</t>
  </si>
  <si>
    <t>Se mantuvieron actualizadas las tablas requeridas para la aplicación de las retenciones en la fuente</t>
  </si>
  <si>
    <t xml:space="preserve">La implementación de la validación de vincular facturas electrónicas recibidas a través del buzón centralizado del Ministerio de Hacienda, a generado que se acumulen cuentas que se tramitan en la última semana del mes en la que el Ministerio levanta este requisito   </t>
  </si>
  <si>
    <t xml:space="preserve">En el manejo de los portales de los bancos están entrenadas dos personas, para elaborar los archivos y montar los procesos de pago; Igualmente dos personas conocen el proceso de pago de las declaraciones tributarias. </t>
  </si>
  <si>
    <t>Se atendió la guía definida por el SIIF Nación en el manejo de las operaciones con el sistema dual en la Tesorería</t>
  </si>
  <si>
    <t>1. la unidad de planeacion  apropio para la vigencia 2021 los recursos para las unidades ejecutoras.</t>
  </si>
  <si>
    <t>Se solicitaron trimestralemnete las conciliaciones entre dependencias para verificar la aplicación adecuada de procedimientos de control interno contable</t>
  </si>
  <si>
    <t>Se contrató una Contadora Pública con especialización en Gerencia Tributaria para la revisión de todas las cuentas que se tramiten</t>
  </si>
  <si>
    <t xml:space="preserve">Seguimientos y producto del contrato, se realizan con éxito los seguimientos de los contratos supervisados generando asi el producto final. </t>
  </si>
  <si>
    <t>Se atiende el manual contable de la entidad para evitar los errores en la presentación de la información</t>
  </si>
  <si>
    <t>Incumplimiento en parametros de supervisión de contratos de la UDAE</t>
  </si>
  <si>
    <t>1. Falta de seguimiento periódico  en el ejercicio de la supervisión del contrato
2.Desconocimiento de los lineamientos establecidos en el Manual de Contratacion vigente.</t>
  </si>
  <si>
    <t>Posibilidad de incumplimiento en parametros de supervisión de contratos de la UDAE debido a no realizar el seguimiento de contratos.
No efectuar el seguimiento de evidencias, construcción de herramientas, constancia de los procesos realizados durante la supervisión para seguimiento continuo del contrato.</t>
  </si>
  <si>
    <t>Uso inadecuado de papel, agua y energía</t>
  </si>
  <si>
    <t>Incumplimiento de los programas establecidos en el Acuerdo PSAA14-10160</t>
  </si>
  <si>
    <t>1.Falta de conciencia ambiental en los Servidores Judiciales
2. Desconocimiento de las política y lineamientos institucionales en materia ambiental</t>
  </si>
  <si>
    <t>Incumplimiento de las las políticas y lineamientos institucionales establecidas en el SIGCMA.</t>
  </si>
  <si>
    <t>Realizar el seguimiento periódico a la supervisión de contratos, tomando en cuenta si se están cumpliendo los paramentros establecidos en el manual de contratación.</t>
  </si>
  <si>
    <t>Este riesgo se incluye en este trimestre , se iniciará el seguimiento en el cuarto trimestre.</t>
  </si>
  <si>
    <t>Pago de obligaciones tardíamente.</t>
  </si>
  <si>
    <t xml:space="preserve">Gestionar las solicitudes de información para la elaboración y aprobación del Anteproyecto de Pesupuesto de la Rama Judicial, que contiene el POAI Plan Operativo Anual de Inversión y el Plan de Necesidades. Así como distribuir  al nivel central y seccional los recursos presupuestales, conforme necesidades reportadas. </t>
  </si>
  <si>
    <t>Gestionar las solicitudes de información para la elaboración y aprobación del Anteproyecto de Pesupuesto de la Rama Judicial, que contiene el POAI Plan Operativo Anual de Inversión y el Plan de Necesidades. Así como distribuir  al nivel central y seccional los recursos presupuestales, conforme necesidades reportadas.</t>
  </si>
  <si>
    <r>
      <t xml:space="preserve">1. Se trasladará actividad de solicitud SOFTWARE al POA Plan Operativo de Actividades de la próxima vigencia, en consideración a que se solicitará a la Unidad de Informática se vincule necesidad a los proyectos de inversión de la Entidad, especificamente el tema relacionado con el software de la Unidad de Planeación, teniendo en cuenta que existe la posibilidad que sea teniendo en cuenta en el proyecto de transformación digital de la Rama Judicial.
2. Se  emitieron las Resoluciones de desagregación y distribución del Presupuesto de Funcionamiento e Inversión de la Rama Judicial, tanto al nivel central como Seccional. así: 
</t>
    </r>
    <r>
      <rPr>
        <b/>
        <sz val="10"/>
        <color theme="1"/>
        <rFont val="Calibri"/>
        <family val="2"/>
        <scheme val="minor"/>
      </rPr>
      <t>Inversión</t>
    </r>
    <r>
      <rPr>
        <sz val="10"/>
        <color theme="1"/>
        <rFont val="Calibri"/>
        <family val="2"/>
        <scheme val="minor"/>
      </rPr>
      <t xml:space="preserve">: RESOLUCIÓN No. 0003 del 4 de enero  2021, Por la cual se desagrega el Presupuesto de Inversión de la Rama Judicial.
</t>
    </r>
    <r>
      <rPr>
        <b/>
        <sz val="10"/>
        <color theme="1"/>
        <rFont val="Calibri"/>
        <family val="2"/>
        <scheme val="minor"/>
      </rPr>
      <t>Funcionamiento</t>
    </r>
    <r>
      <rPr>
        <sz val="10"/>
        <color theme="1"/>
        <rFont val="Calibri"/>
        <family val="2"/>
        <scheme val="minor"/>
      </rPr>
      <t xml:space="preserve">: a.) RESOLUCIÓN No. 0001  del 4 de enero 2021  Por la cual se desagrega el Presupuesto de Funcionamiento de la Rama Judicial.
b.) RESOLUCIÓN No. 0002 del 4 de enero  2021  Por la cual se efectúa la apropiación inicial del Presupuesto de Funcionamiento de la Rama Judicial. c.) RESOLUCIÓN No. 4112 del 31 de diciembre  2020 "Por la cual se desagrega el Presupuesto de Funcionamiento de la Rama Judicial". d.) RESOLUCIÓN No. 4117 del 31  de diciembre de  2020  "Por la cual se efectúa la apropiación inicial del Presupuesto de Funcionamiento de la Rama Judicial".
3. El POAI  para la vigencia 2021  fue aprobado a través del ACUERDO PCSJA20-11696
18/12/2020 “Por el cual se aprueba el Plan Operativo Anual de Inversiones de la Rama Judicial vigencia 2021”
</t>
    </r>
  </si>
  <si>
    <t>A través de Circular con soporte de los formatos e instructivo se soliictaron las necesidiades del presupuesto de funcionamiento e inversión, tanto al nivel central o seccional,  las cuales fueron consolidadas para integrarlas al Anteproyecto de Presupuesto, teneindo en cuenta los parámetros de Minhacienda y DNP. 
Con Acuerdo CIRJA21-06 del 27 de Abril de 2021, la Comisión Interistitucional  emite concepto previo al Anteproyecto de Presupuesto de la Rama Judicial para la vigencia 2022., por lo que se cumplieron los términos de presentación del documento ante el  MIinisterio de hacienda y Crédito público, así como al Departamento Nacional de Planeación. 
Se debe establecer si la necesidad del software para la Unidad de Planeaicón esta cubierta con los nuevos proyectos de transformación digital de la Entidad, que esta en curso.</t>
  </si>
  <si>
    <t xml:space="preserve">El resultado de seguimiento se evidenciara en el  cuarto trimestre.. </t>
  </si>
  <si>
    <t>El Plan de Necesidades de la Rama Judicial y el MGMP, hace parte integral del anteproyecto de presupuesto 2022, por tanto, va vinulado a la aprobación realizada con Acuerdo CIRJA21-06 del 27 de Abril de 2021, la Comisión Interistitucional  emite concepto previo al Anteproyecto de Presupuesto de la Rama Judicial para la vigencia 2022..
2.Se gestionó la solicitud de la información para la elaboración del Plan de Necesidades,   Anteproyecto de Presupuesto de la Rama Judicial y  Plan Operativo Anual de Inversión POAI, para lo cual se emitió oportunamente la Circular con sus respectivos formatos e instructivos para su diligenciamiento,  de esta manera se dio inicio a la construcción y finalización de la  elaboración del  Plan de Necesidades  de la Rama Judicial
En el último trimestre de la vigencia 2021, se iniciará a solicitar las necesidades de funcionamiento e inversión para proyectar el Anteproyecto de presupuesto 2023. Por lo anterior, para el presupuesto de Funcionamiento se envío la circular DEAJC21-60,  a través de la cual se  solicita información tanto al nivel Central como Seccional para la construcción del nuevo Plan de Necesidades de la Rama Judicial, que hará parte integra del anteproyecto de presupuesto 2023. 
Se continuan realizando las modificaciones y ajustes presupuestales solicitados por las Direcciones Seccionales y las Unidades formuladoras de los proyectos de inversión, conforme necesidades para la optimización de recursos y conforme información recibida, relaciionada con las necesidades de modificaciones presupuestales.</t>
  </si>
  <si>
    <t xml:space="preserve">Chequeras y sellos, bajo custodia en la caja fuerte
Control dual para transacciones tanto en SIIF, como en portales bancarios.
Control de cheques girados y entregados al responsable de realizar los pagos ante los bancos.
</t>
  </si>
  <si>
    <t>x</t>
  </si>
  <si>
    <t>Se generaron los  informes mensuales de transporte de valores, con destino a la aseguradora.  Los pagos los está realizando la seccional Cundinamarca por embargo de las cuentas bancarias del nivel central.</t>
  </si>
  <si>
    <t>Elaboración y socialización con Contabilidad, del cronograma definido para pago de impuestos, que permita realizar el pago oportuno de las obligaciones tributarias, previendo contingencias de los sistemas de la DIAN, de la Secretaría de Hacienda, del SIIF, así como relacionados con el recurso humano responsable de la función.
Solicitud oportuna de los recursos para atender el pago de la PILA, tomando en consideración que el plazo es el cuarto día hábil de cada mes, y que se viene haciendo a través de la Seccional Cundinamarca, por embargo de las cuentas bancarias del nivel central.
Existencia de por lo menos dos personas capacitadas en el pago de seguridad social e impuestos, a través de los portales de la DIAN, Secretaria de Hacienda Distrital, SIIF, bancos y operadores para pago de PILA.
Comunicación permanente al área responsable de remitir el proceso a Tesorería, recordando las fechas para el pago.</t>
  </si>
  <si>
    <t>Se atendió oportunamente el pago de las obligaciones tributarias y de seguridad social.</t>
  </si>
  <si>
    <t>Se ha venido atendiendo la directriz del SIIF, relacionada con el pago de las obligaciones a Beneficiario: Final, incluyendo el pago de la nómina cuyo esquema también se adoptó.; utilizando  el Traspaso de recursos a Pagaduría  solo en  los casos permitidos como Seguridad Social,  pagos a través de depósitos judiciales, algunas deducciones como embargos y cuentas AFC. En casos excepcionales servicios públicos, cuando las facturas no han sido subidas a la plataforma SIIF por la entidad prestadora del servicio y nómina cuando el empleado no posee cuenta bancaria.</t>
  </si>
  <si>
    <t>Reducción significativa de recursos recibidos en cuentas bancarias de las Tesorerías.    Se aclara que los pagos se vienen realizando a través de la seccional Cundinamarca, por embargo de las cuentas bancarias del nivel central.</t>
  </si>
  <si>
    <t xml:space="preserve">Revisión de los soportes, previamente al pago.
Control dual para registro de transacciones en el SIIF.  Una persona genera  y otra autoriza.
Autorización de endosos por Perfil diferente al Pagador, como lo dispone el SIIF. </t>
  </si>
  <si>
    <t>Pagos realizados a los beneficiarios, definidos en el proceso de cadena presupuestal y acorde con los endosos autorizados.</t>
  </si>
  <si>
    <t xml:space="preserve">Se recibió evfaluación de la CGR sobre los Estados Financieros de la Vigencia 2020, recibidiendo Opini8ón con salvedades. Esto significa que se encunetran libres de errores importantes </t>
  </si>
  <si>
    <t>Se han presentado retrasos en el trámite de los pagos por nómina y de seguridad social originados en el cambio de software a EFINOMINA</t>
  </si>
  <si>
    <t>Se hicieron reuniones de capacitación sobre el descuento de estampilla Pro Universidad Nacional y demás Universiadades estatales de Colombia</t>
  </si>
  <si>
    <t>Garantizar su correcto y oportuno registro contable</t>
  </si>
  <si>
    <t xml:space="preserve">Consultar en el SIIF y revisar antes de lanzar el pago para establecer que los recursos hayan sido trasladados.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</si>
</sst>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97" x14ac:knownFonts="1">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sz val="11"/>
      <color theme="1"/>
      <name val="Arial"/>
      <family val="2"/>
    </font>
    <font>
      <b/>
      <sz val="10"/>
      <color theme="1"/>
      <name val="Arial"/>
      <family val="2"/>
    </font>
    <font>
      <b/>
      <sz val="10"/>
      <color theme="0"/>
      <name val="Arial"/>
      <family val="2"/>
    </font>
    <font>
      <sz val="11"/>
      <color theme="0"/>
      <name val="Arial"/>
      <family val="2"/>
    </font>
    <font>
      <b/>
      <i/>
      <sz val="11"/>
      <name val="Arial"/>
      <family val="2"/>
    </font>
    <font>
      <b/>
      <i/>
      <sz val="14"/>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4"/>
      <name val="Calibri"/>
      <family val="2"/>
      <scheme val="minor"/>
    </font>
    <font>
      <b/>
      <i/>
      <sz val="11"/>
      <color theme="1"/>
      <name val="Arial"/>
      <family val="2"/>
    </font>
    <font>
      <b/>
      <sz val="11"/>
      <color theme="1"/>
      <name val="Arial"/>
      <family val="2"/>
    </font>
    <font>
      <b/>
      <sz val="10"/>
      <color theme="0" tint="-4.9989318521683403E-2"/>
      <name val="Arial"/>
      <family val="2"/>
    </font>
    <font>
      <sz val="10"/>
      <color theme="1"/>
      <name val="Arial"/>
      <family val="2"/>
    </font>
    <font>
      <sz val="10"/>
      <color rgb="FF000000"/>
      <name val="Arial"/>
      <family val="2"/>
    </font>
    <font>
      <sz val="10"/>
      <name val="Calibri"/>
      <family val="2"/>
      <scheme val="minor"/>
    </font>
    <font>
      <b/>
      <sz val="10"/>
      <name val="Arial"/>
      <family val="2"/>
    </font>
    <font>
      <sz val="10"/>
      <color theme="0"/>
      <name val="Arial"/>
      <family val="2"/>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sz val="11"/>
      <color rgb="FF00B050"/>
      <name val="Calibri"/>
      <family val="2"/>
      <scheme val="minor"/>
    </font>
    <font>
      <sz val="10"/>
      <color theme="1" tint="4.9989318521683403E-2"/>
      <name val="Arial"/>
      <family val="2"/>
    </font>
    <font>
      <sz val="11"/>
      <color rgb="FF000000"/>
      <name val="Calibri"/>
      <family val="2"/>
      <scheme val="minor"/>
    </font>
    <font>
      <b/>
      <sz val="16"/>
      <color theme="1"/>
      <name val="Calibri"/>
      <family val="2"/>
      <scheme val="minor"/>
    </font>
    <font>
      <b/>
      <sz val="20"/>
      <color rgb="FF000000"/>
      <name val="Calibri"/>
      <family val="2"/>
    </font>
    <font>
      <b/>
      <sz val="16"/>
      <color rgb="FF000000"/>
      <name val="Calibri"/>
      <family val="2"/>
    </font>
    <font>
      <b/>
      <sz val="10"/>
      <color theme="1"/>
      <name val="Calibri"/>
      <family val="2"/>
      <scheme val="minor"/>
    </font>
    <font>
      <sz val="10"/>
      <color theme="4"/>
      <name val="Calibri"/>
      <family val="2"/>
      <scheme val="minor"/>
    </font>
    <font>
      <b/>
      <sz val="10"/>
      <color theme="0"/>
      <name val="Arial Narrow"/>
      <family val="2"/>
    </font>
    <font>
      <b/>
      <sz val="10"/>
      <color theme="2"/>
      <name val="Arial Narrow"/>
      <family val="2"/>
    </font>
    <font>
      <b/>
      <sz val="20"/>
      <color theme="0"/>
      <name val="Arial Narrow"/>
      <family val="2"/>
    </font>
    <font>
      <sz val="9"/>
      <color theme="1"/>
      <name val="Arial Narrow"/>
      <family val="2"/>
    </font>
    <font>
      <b/>
      <sz val="10"/>
      <color theme="1" tint="4.9989318521683403E-2"/>
      <name val="Arial"/>
      <family val="2"/>
    </font>
    <font>
      <b/>
      <sz val="10"/>
      <color rgb="FF000000"/>
      <name val="Arial"/>
      <family val="2"/>
    </font>
    <font>
      <i/>
      <sz val="10"/>
      <color rgb="FF000000"/>
      <name val="Arial"/>
      <family val="2"/>
    </font>
    <font>
      <sz val="8"/>
      <name val="Arial"/>
      <family val="2"/>
    </font>
    <font>
      <b/>
      <i/>
      <sz val="10"/>
      <name val="Calibri"/>
      <family val="2"/>
      <scheme val="minor"/>
    </font>
    <font>
      <b/>
      <sz val="11"/>
      <name val="Calibri"/>
      <family val="2"/>
      <scheme val="minor"/>
    </font>
    <font>
      <b/>
      <sz val="26"/>
      <name val="Calibri"/>
      <family val="2"/>
      <scheme val="minor"/>
    </font>
    <font>
      <sz val="11"/>
      <name val="Arial"/>
      <family val="2"/>
    </font>
    <font>
      <b/>
      <i/>
      <sz val="10"/>
      <color theme="0"/>
      <name val="Calibri"/>
      <family val="2"/>
      <scheme val="minor"/>
    </font>
    <font>
      <b/>
      <sz val="9"/>
      <color theme="1"/>
      <name val="Calibri"/>
      <family val="2"/>
      <scheme val="minor"/>
    </font>
    <font>
      <sz val="9"/>
      <color theme="1"/>
      <name val="Calibri"/>
      <family val="2"/>
      <scheme val="minor"/>
    </font>
  </fonts>
  <fills count="2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s>
  <borders count="111">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right/>
      <top style="thick">
        <color theme="0"/>
      </top>
      <bottom style="thick">
        <color theme="0"/>
      </bottom>
      <diagonal/>
    </border>
    <border>
      <left/>
      <right style="thin">
        <color indexed="64"/>
      </right>
      <top style="dashed">
        <color theme="9" tint="-0.24994659260841701"/>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8" fillId="0" borderId="0"/>
    <xf numFmtId="0" fontId="14" fillId="0" borderId="0"/>
  </cellStyleXfs>
  <cellXfs count="680">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1" fillId="3" borderId="0" xfId="0" applyFont="1" applyFill="1" applyAlignment="1">
      <alignment horizontal="center" vertical="center"/>
    </xf>
    <xf numFmtId="0" fontId="23" fillId="3" borderId="49" xfId="0" applyFont="1" applyFill="1" applyBorder="1" applyAlignment="1">
      <alignment vertical="top" wrapText="1"/>
    </xf>
    <xf numFmtId="0" fontId="23" fillId="3" borderId="50" xfId="0" applyFont="1" applyFill="1" applyBorder="1" applyAlignment="1">
      <alignment vertical="top" wrapText="1"/>
    </xf>
    <xf numFmtId="0" fontId="25" fillId="0" borderId="0" xfId="0" applyFont="1" applyAlignment="1">
      <alignment horizontal="center" vertical="center" wrapText="1"/>
    </xf>
    <xf numFmtId="0" fontId="26" fillId="3" borderId="0" xfId="0" applyFont="1" applyFill="1"/>
    <xf numFmtId="0" fontId="3" fillId="3" borderId="0" xfId="0" applyFont="1" applyFill="1" applyAlignment="1">
      <alignment horizontal="left" vertical="center"/>
    </xf>
    <xf numFmtId="0" fontId="27" fillId="3" borderId="0" xfId="0" applyFont="1" applyFill="1" applyAlignment="1">
      <alignment horizontal="center" vertical="center" wrapText="1"/>
    </xf>
    <xf numFmtId="0" fontId="20" fillId="3" borderId="0" xfId="0" applyFont="1" applyFill="1"/>
    <xf numFmtId="0" fontId="24" fillId="3" borderId="0" xfId="0" applyFont="1" applyFill="1" applyAlignment="1">
      <alignment horizontal="justify" vertical="center" wrapText="1" readingOrder="1"/>
    </xf>
    <xf numFmtId="0" fontId="3" fillId="3" borderId="0" xfId="0" applyFont="1" applyFill="1" applyAlignment="1">
      <alignment vertical="center"/>
    </xf>
    <xf numFmtId="0" fontId="20" fillId="0" borderId="0" xfId="0" applyFont="1"/>
    <xf numFmtId="0" fontId="24" fillId="0" borderId="0" xfId="0" applyFont="1" applyAlignment="1">
      <alignment horizontal="justify" vertical="center" wrapText="1" readingOrder="1"/>
    </xf>
    <xf numFmtId="0" fontId="28" fillId="0" borderId="0" xfId="0" applyFont="1" applyAlignment="1">
      <alignment vertical="center"/>
    </xf>
    <xf numFmtId="0" fontId="29" fillId="0" borderId="0" xfId="0" applyFont="1"/>
    <xf numFmtId="0" fontId="19" fillId="0" borderId="0" xfId="0" applyFont="1"/>
    <xf numFmtId="0" fontId="26" fillId="0" borderId="0" xfId="0" applyFont="1"/>
    <xf numFmtId="0" fontId="31" fillId="3" borderId="0" xfId="0" applyFont="1" applyFill="1"/>
    <xf numFmtId="0" fontId="32" fillId="3" borderId="0" xfId="0" applyFont="1" applyFill="1"/>
    <xf numFmtId="0" fontId="33" fillId="13" borderId="57" xfId="0" applyFont="1" applyFill="1" applyBorder="1" applyAlignment="1">
      <alignment horizontal="center" vertical="center" wrapText="1" readingOrder="1"/>
    </xf>
    <xf numFmtId="0" fontId="33" fillId="13" borderId="58" xfId="0" applyFont="1" applyFill="1" applyBorder="1" applyAlignment="1">
      <alignment horizontal="center" vertical="center" wrapText="1" readingOrder="1"/>
    </xf>
    <xf numFmtId="0" fontId="33" fillId="3" borderId="60" xfId="0" applyFont="1" applyFill="1" applyBorder="1" applyAlignment="1">
      <alignment horizontal="center" vertical="center" wrapText="1" readingOrder="1"/>
    </xf>
    <xf numFmtId="0" fontId="34" fillId="3" borderId="60" xfId="0" applyFont="1" applyFill="1" applyBorder="1" applyAlignment="1">
      <alignment horizontal="justify" vertical="center" wrapText="1" readingOrder="1"/>
    </xf>
    <xf numFmtId="9" fontId="33" fillId="3" borderId="61" xfId="0" applyNumberFormat="1" applyFont="1" applyFill="1" applyBorder="1" applyAlignment="1">
      <alignment horizontal="center" vertical="center" wrapText="1" readingOrder="1"/>
    </xf>
    <xf numFmtId="0" fontId="33" fillId="3" borderId="13" xfId="0" applyFont="1" applyFill="1" applyBorder="1" applyAlignment="1">
      <alignment horizontal="center" vertical="center" wrapText="1" readingOrder="1"/>
    </xf>
    <xf numFmtId="0" fontId="34" fillId="3" borderId="13" xfId="0" applyFont="1" applyFill="1" applyBorder="1" applyAlignment="1">
      <alignment horizontal="justify" vertical="center" wrapText="1" readingOrder="1"/>
    </xf>
    <xf numFmtId="9" fontId="33" fillId="3" borderId="63" xfId="0" applyNumberFormat="1" applyFont="1" applyFill="1" applyBorder="1" applyAlignment="1">
      <alignment horizontal="center" vertical="center" wrapText="1" readingOrder="1"/>
    </xf>
    <xf numFmtId="0" fontId="34" fillId="3" borderId="63" xfId="0" applyFont="1" applyFill="1" applyBorder="1" applyAlignment="1">
      <alignment horizontal="center" vertical="center" wrapText="1" readingOrder="1"/>
    </xf>
    <xf numFmtId="0" fontId="33" fillId="3" borderId="65" xfId="0" applyFont="1" applyFill="1" applyBorder="1" applyAlignment="1">
      <alignment horizontal="center" vertical="center" wrapText="1" readingOrder="1"/>
    </xf>
    <xf numFmtId="0" fontId="34" fillId="3" borderId="65" xfId="0" applyFont="1" applyFill="1" applyBorder="1" applyAlignment="1">
      <alignment horizontal="justify" vertical="center" wrapText="1" readingOrder="1"/>
    </xf>
    <xf numFmtId="0" fontId="34" fillId="3" borderId="66" xfId="0" applyFont="1" applyFill="1" applyBorder="1" applyAlignment="1">
      <alignment horizontal="center" vertical="center" wrapText="1" readingOrder="1"/>
    </xf>
    <xf numFmtId="0" fontId="38" fillId="3" borderId="0" xfId="0" applyFont="1" applyFill="1"/>
    <xf numFmtId="0" fontId="40" fillId="15" borderId="67" xfId="0" applyFont="1" applyFill="1" applyBorder="1" applyAlignment="1" applyProtection="1">
      <alignment horizontal="center" vertical="center" wrapText="1" readingOrder="1"/>
      <protection hidden="1"/>
    </xf>
    <xf numFmtId="0" fontId="40" fillId="15" borderId="68" xfId="0" applyFont="1" applyFill="1" applyBorder="1" applyAlignment="1" applyProtection="1">
      <alignment horizontal="center" vertical="center" wrapText="1" readingOrder="1"/>
      <protection hidden="1"/>
    </xf>
    <xf numFmtId="0" fontId="40" fillId="15" borderId="69" xfId="0" applyFont="1" applyFill="1" applyBorder="1" applyAlignment="1" applyProtection="1">
      <alignment horizontal="center" vertical="center" wrapText="1" readingOrder="1"/>
      <protection hidden="1"/>
    </xf>
    <xf numFmtId="0" fontId="40" fillId="16" borderId="67" xfId="0" applyFont="1" applyFill="1" applyBorder="1" applyAlignment="1" applyProtection="1">
      <alignment horizontal="center" wrapText="1" readingOrder="1"/>
      <protection hidden="1"/>
    </xf>
    <xf numFmtId="0" fontId="40" fillId="16" borderId="68" xfId="0" applyFont="1" applyFill="1" applyBorder="1" applyAlignment="1" applyProtection="1">
      <alignment horizontal="center" wrapText="1" readingOrder="1"/>
      <protection hidden="1"/>
    </xf>
    <xf numFmtId="0" fontId="40" fillId="15" borderId="20" xfId="0" applyFont="1" applyFill="1" applyBorder="1" applyAlignment="1" applyProtection="1">
      <alignment horizontal="center" vertical="center" wrapText="1" readingOrder="1"/>
      <protection hidden="1"/>
    </xf>
    <xf numFmtId="0" fontId="40" fillId="15" borderId="0" xfId="0" applyFont="1" applyFill="1" applyAlignment="1" applyProtection="1">
      <alignment horizontal="center" vertical="center" wrapText="1" readingOrder="1"/>
      <protection hidden="1"/>
    </xf>
    <xf numFmtId="0" fontId="40" fillId="15" borderId="21" xfId="0" applyFont="1" applyFill="1" applyBorder="1" applyAlignment="1" applyProtection="1">
      <alignment horizontal="center" vertical="center" wrapText="1" readingOrder="1"/>
      <protection hidden="1"/>
    </xf>
    <xf numFmtId="0" fontId="40" fillId="16" borderId="20" xfId="0" applyFont="1" applyFill="1" applyBorder="1" applyAlignment="1" applyProtection="1">
      <alignment horizontal="center" wrapText="1" readingOrder="1"/>
      <protection hidden="1"/>
    </xf>
    <xf numFmtId="0" fontId="40" fillId="16" borderId="0" xfId="0" applyFont="1" applyFill="1" applyAlignment="1" applyProtection="1">
      <alignment horizontal="center" wrapText="1" readingOrder="1"/>
      <protection hidden="1"/>
    </xf>
    <xf numFmtId="0" fontId="40" fillId="15" borderId="43" xfId="0" applyFont="1" applyFill="1" applyBorder="1" applyAlignment="1" applyProtection="1">
      <alignment horizontal="center" vertical="center" wrapText="1" readingOrder="1"/>
      <protection hidden="1"/>
    </xf>
    <xf numFmtId="0" fontId="40" fillId="15" borderId="44" xfId="0" applyFont="1" applyFill="1" applyBorder="1" applyAlignment="1" applyProtection="1">
      <alignment horizontal="center" vertical="center" wrapText="1" readingOrder="1"/>
      <protection hidden="1"/>
    </xf>
    <xf numFmtId="0" fontId="40" fillId="15" borderId="45" xfId="0" applyFont="1" applyFill="1" applyBorder="1" applyAlignment="1" applyProtection="1">
      <alignment horizontal="center" vertical="center" wrapText="1" readingOrder="1"/>
      <protection hidden="1"/>
    </xf>
    <xf numFmtId="0" fontId="40" fillId="16" borderId="43" xfId="0" applyFont="1" applyFill="1" applyBorder="1" applyAlignment="1" applyProtection="1">
      <alignment horizontal="center" wrapText="1" readingOrder="1"/>
      <protection hidden="1"/>
    </xf>
    <xf numFmtId="0" fontId="40" fillId="16" borderId="44" xfId="0" applyFont="1" applyFill="1" applyBorder="1" applyAlignment="1" applyProtection="1">
      <alignment horizontal="center" wrapText="1" readingOrder="1"/>
      <protection hidden="1"/>
    </xf>
    <xf numFmtId="0" fontId="40" fillId="17" borderId="68" xfId="0" applyFont="1" applyFill="1" applyBorder="1" applyAlignment="1" applyProtection="1">
      <alignment horizontal="center" wrapText="1" readingOrder="1"/>
      <protection hidden="1"/>
    </xf>
    <xf numFmtId="0" fontId="40" fillId="17" borderId="69" xfId="0" applyFont="1" applyFill="1" applyBorder="1" applyAlignment="1" applyProtection="1">
      <alignment horizontal="center" wrapText="1" readingOrder="1"/>
      <protection hidden="1"/>
    </xf>
    <xf numFmtId="0" fontId="40" fillId="17" borderId="20" xfId="0" applyFont="1" applyFill="1" applyBorder="1" applyAlignment="1" applyProtection="1">
      <alignment horizontal="center" wrapText="1" readingOrder="1"/>
      <protection hidden="1"/>
    </xf>
    <xf numFmtId="0" fontId="40" fillId="17" borderId="0" xfId="0" applyFont="1" applyFill="1" applyAlignment="1" applyProtection="1">
      <alignment horizontal="center" wrapText="1" readingOrder="1"/>
      <protection hidden="1"/>
    </xf>
    <xf numFmtId="0" fontId="40" fillId="17" borderId="21" xfId="0" applyFont="1" applyFill="1" applyBorder="1" applyAlignment="1" applyProtection="1">
      <alignment horizontal="center" wrapText="1" readingOrder="1"/>
      <protection hidden="1"/>
    </xf>
    <xf numFmtId="0" fontId="40" fillId="17" borderId="43" xfId="0" applyFont="1" applyFill="1" applyBorder="1" applyAlignment="1" applyProtection="1">
      <alignment horizontal="center" wrapText="1" readingOrder="1"/>
      <protection hidden="1"/>
    </xf>
    <xf numFmtId="0" fontId="40" fillId="17" borderId="44" xfId="0" applyFont="1" applyFill="1" applyBorder="1" applyAlignment="1" applyProtection="1">
      <alignment horizontal="center" wrapText="1" readingOrder="1"/>
      <protection hidden="1"/>
    </xf>
    <xf numFmtId="0" fontId="40" fillId="17" borderId="45" xfId="0" applyFont="1" applyFill="1" applyBorder="1" applyAlignment="1" applyProtection="1">
      <alignment horizontal="center" wrapText="1" readingOrder="1"/>
      <protection hidden="1"/>
    </xf>
    <xf numFmtId="0" fontId="40" fillId="8" borderId="67" xfId="0" applyFont="1" applyFill="1" applyBorder="1" applyAlignment="1" applyProtection="1">
      <alignment horizontal="center" wrapText="1" readingOrder="1"/>
      <protection hidden="1"/>
    </xf>
    <xf numFmtId="0" fontId="40" fillId="8" borderId="68" xfId="0" applyFont="1" applyFill="1" applyBorder="1" applyAlignment="1" applyProtection="1">
      <alignment horizontal="center" wrapText="1" readingOrder="1"/>
      <protection hidden="1"/>
    </xf>
    <xf numFmtId="0" fontId="40" fillId="8" borderId="69" xfId="0" applyFont="1" applyFill="1" applyBorder="1" applyAlignment="1" applyProtection="1">
      <alignment horizontal="center" wrapText="1" readingOrder="1"/>
      <protection hidden="1"/>
    </xf>
    <xf numFmtId="0" fontId="40" fillId="8" borderId="20" xfId="0" applyFont="1" applyFill="1" applyBorder="1" applyAlignment="1" applyProtection="1">
      <alignment horizontal="center" wrapText="1" readingOrder="1"/>
      <protection hidden="1"/>
    </xf>
    <xf numFmtId="0" fontId="40" fillId="8" borderId="0" xfId="0" applyFont="1" applyFill="1" applyAlignment="1" applyProtection="1">
      <alignment horizontal="center" wrapText="1" readingOrder="1"/>
      <protection hidden="1"/>
    </xf>
    <xf numFmtId="0" fontId="40" fillId="8" borderId="21" xfId="0" applyFont="1" applyFill="1" applyBorder="1" applyAlignment="1" applyProtection="1">
      <alignment horizontal="center" wrapText="1" readingOrder="1"/>
      <protection hidden="1"/>
    </xf>
    <xf numFmtId="0" fontId="40" fillId="8" borderId="43" xfId="0" applyFont="1" applyFill="1" applyBorder="1" applyAlignment="1" applyProtection="1">
      <alignment horizontal="center" wrapText="1" readingOrder="1"/>
      <protection hidden="1"/>
    </xf>
    <xf numFmtId="0" fontId="40" fillId="8" borderId="44" xfId="0" applyFont="1" applyFill="1" applyBorder="1" applyAlignment="1" applyProtection="1">
      <alignment horizontal="center" wrapText="1" readingOrder="1"/>
      <protection hidden="1"/>
    </xf>
    <xf numFmtId="0" fontId="40"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3" fillId="0" borderId="0" xfId="0" applyFont="1"/>
    <xf numFmtId="0" fontId="46" fillId="0" borderId="0" xfId="0" applyFont="1" applyAlignment="1" applyProtection="1">
      <alignment horizontal="center" vertical="center"/>
      <protection locked="0"/>
    </xf>
    <xf numFmtId="0" fontId="44" fillId="0" borderId="0" xfId="0" applyFont="1" applyAlignment="1" applyProtection="1">
      <alignment horizontal="left" vertical="center"/>
      <protection locked="0"/>
    </xf>
    <xf numFmtId="0" fontId="45" fillId="0" borderId="0" xfId="0" applyFont="1" applyAlignment="1" applyProtection="1">
      <alignment horizontal="center" vertical="center"/>
      <protection locked="0"/>
    </xf>
    <xf numFmtId="0" fontId="50" fillId="5" borderId="13" xfId="0" applyFont="1" applyFill="1" applyBorder="1" applyAlignment="1">
      <alignment horizontal="center" vertical="center"/>
    </xf>
    <xf numFmtId="0" fontId="49" fillId="20" borderId="13" xfId="0" applyFont="1" applyFill="1" applyBorder="1" applyAlignment="1">
      <alignment vertical="center" wrapText="1"/>
    </xf>
    <xf numFmtId="0" fontId="51" fillId="0" borderId="0" xfId="0" applyFont="1" applyAlignment="1">
      <alignment horizontal="left"/>
    </xf>
    <xf numFmtId="0" fontId="43" fillId="0" borderId="0" xfId="0" applyFont="1" applyProtection="1">
      <protection locked="0"/>
    </xf>
    <xf numFmtId="0" fontId="54" fillId="0" borderId="0" xfId="0" applyFont="1" applyAlignment="1" applyProtection="1">
      <alignment vertical="center"/>
      <protection locked="0"/>
    </xf>
    <xf numFmtId="0" fontId="44" fillId="21" borderId="0" xfId="0" applyFont="1" applyFill="1" applyAlignment="1" applyProtection="1">
      <alignment horizontal="left" vertical="center"/>
      <protection locked="0"/>
    </xf>
    <xf numFmtId="0" fontId="44" fillId="21" borderId="0" xfId="0" applyFont="1" applyFill="1" applyAlignment="1" applyProtection="1">
      <alignment horizontal="left" vertical="center" wrapText="1"/>
      <protection locked="0"/>
    </xf>
    <xf numFmtId="0" fontId="44" fillId="0" borderId="0" xfId="0" applyFont="1" applyAlignment="1" applyProtection="1">
      <alignment horizontal="left"/>
      <protection locked="0"/>
    </xf>
    <xf numFmtId="0" fontId="43" fillId="0" borderId="0" xfId="0" applyFont="1" applyAlignment="1" applyProtection="1">
      <alignment horizontal="center" vertical="center"/>
      <protection locked="0"/>
    </xf>
    <xf numFmtId="0" fontId="56" fillId="0" borderId="0" xfId="0" applyFont="1"/>
    <xf numFmtId="0" fontId="44" fillId="21" borderId="13" xfId="0" applyFont="1" applyFill="1" applyBorder="1" applyAlignment="1">
      <alignment horizontal="center" vertical="top" wrapText="1" readingOrder="1"/>
    </xf>
    <xf numFmtId="0" fontId="44" fillId="21" borderId="13" xfId="0" applyFont="1" applyFill="1" applyBorder="1" applyAlignment="1">
      <alignment horizontal="center" vertical="center" wrapText="1" readingOrder="1"/>
    </xf>
    <xf numFmtId="0" fontId="56" fillId="0" borderId="13" xfId="0" applyFont="1" applyBorder="1" applyAlignment="1">
      <alignment horizontal="center" vertical="center" wrapText="1" readingOrder="1"/>
    </xf>
    <xf numFmtId="0" fontId="59" fillId="22" borderId="79" xfId="0" applyFont="1" applyFill="1" applyBorder="1" applyAlignment="1">
      <alignment horizontal="center" vertical="top" wrapText="1" readingOrder="1"/>
    </xf>
    <xf numFmtId="0" fontId="59" fillId="22" borderId="81" xfId="0" applyFont="1" applyFill="1" applyBorder="1" applyAlignment="1">
      <alignment horizontal="center" vertical="top" wrapText="1" readingOrder="1"/>
    </xf>
    <xf numFmtId="0" fontId="44" fillId="22" borderId="13" xfId="0" applyFont="1" applyFill="1" applyBorder="1" applyAlignment="1">
      <alignment horizontal="center" vertical="top" wrapText="1" readingOrder="1"/>
    </xf>
    <xf numFmtId="0" fontId="60" fillId="0" borderId="0" xfId="0" applyFont="1"/>
    <xf numFmtId="0" fontId="57" fillId="0" borderId="13" xfId="0" applyFont="1" applyBorder="1" applyAlignment="1">
      <alignment horizontal="center" vertical="center" wrapText="1"/>
    </xf>
    <xf numFmtId="0" fontId="43" fillId="0" borderId="0" xfId="0" applyFont="1" applyAlignment="1">
      <alignment horizontal="left"/>
    </xf>
    <xf numFmtId="0" fontId="43" fillId="0" borderId="0" xfId="0" applyFont="1" applyAlignment="1">
      <alignment horizontal="center"/>
    </xf>
    <xf numFmtId="0" fontId="43" fillId="3" borderId="0" xfId="0" applyFont="1" applyFill="1"/>
    <xf numFmtId="0" fontId="63" fillId="7" borderId="0" xfId="0" applyFont="1" applyFill="1" applyAlignment="1">
      <alignment horizontal="center" vertical="center" wrapText="1" readingOrder="1"/>
    </xf>
    <xf numFmtId="0" fontId="64" fillId="8" borderId="51" xfId="0" applyFont="1" applyFill="1" applyBorder="1" applyAlignment="1">
      <alignment horizontal="center" vertical="center" wrapText="1" readingOrder="1"/>
    </xf>
    <xf numFmtId="0" fontId="64" fillId="0" borderId="51" xfId="0" applyFont="1" applyBorder="1" applyAlignment="1">
      <alignment horizontal="center" vertical="center" wrapText="1" readingOrder="1"/>
    </xf>
    <xf numFmtId="0" fontId="64" fillId="0" borderId="51" xfId="0" applyFont="1" applyBorder="1" applyAlignment="1">
      <alignment horizontal="justify" vertical="center" wrapText="1" readingOrder="1"/>
    </xf>
    <xf numFmtId="0" fontId="64" fillId="9" borderId="52" xfId="0" applyFont="1" applyFill="1" applyBorder="1" applyAlignment="1">
      <alignment horizontal="center" vertical="center" wrapText="1" readingOrder="1"/>
    </xf>
    <xf numFmtId="0" fontId="64" fillId="0" borderId="52" xfId="0" applyFont="1" applyBorder="1" applyAlignment="1">
      <alignment horizontal="center" vertical="center" wrapText="1" readingOrder="1"/>
    </xf>
    <xf numFmtId="0" fontId="64" fillId="0" borderId="52" xfId="0" applyFont="1" applyBorder="1" applyAlignment="1">
      <alignment horizontal="justify" vertical="center" wrapText="1" readingOrder="1"/>
    </xf>
    <xf numFmtId="0" fontId="64" fillId="10" borderId="52" xfId="0" applyFont="1" applyFill="1" applyBorder="1" applyAlignment="1">
      <alignment horizontal="center" vertical="center" wrapText="1" readingOrder="1"/>
    </xf>
    <xf numFmtId="0" fontId="64" fillId="11" borderId="52" xfId="0" applyFont="1" applyFill="1" applyBorder="1" applyAlignment="1">
      <alignment horizontal="center" vertical="center" wrapText="1" readingOrder="1"/>
    </xf>
    <xf numFmtId="0" fontId="65" fillId="12" borderId="52" xfId="0" applyFont="1" applyFill="1" applyBorder="1" applyAlignment="1">
      <alignment horizontal="center" vertical="center" wrapText="1" readingOrder="1"/>
    </xf>
    <xf numFmtId="0" fontId="0" fillId="3" borderId="0" xfId="0" applyFill="1" applyBorder="1"/>
    <xf numFmtId="0" fontId="20" fillId="3" borderId="0" xfId="0" applyFont="1" applyFill="1" applyBorder="1"/>
    <xf numFmtId="0" fontId="24" fillId="3" borderId="0" xfId="0" applyFont="1" applyFill="1" applyBorder="1" applyAlignment="1">
      <alignment horizontal="justify" vertical="center" wrapText="1" readingOrder="1"/>
    </xf>
    <xf numFmtId="0" fontId="67" fillId="7" borderId="0" xfId="0" applyFont="1" applyFill="1" applyAlignment="1">
      <alignment horizontal="center" vertical="center" wrapText="1" readingOrder="1"/>
    </xf>
    <xf numFmtId="0" fontId="68" fillId="8" borderId="51" xfId="0" applyFont="1" applyFill="1" applyBorder="1" applyAlignment="1">
      <alignment horizontal="center" vertical="center" wrapText="1" readingOrder="1"/>
    </xf>
    <xf numFmtId="0" fontId="68" fillId="0" borderId="51" xfId="0" applyFont="1" applyBorder="1" applyAlignment="1">
      <alignment horizontal="justify" vertical="center" wrapText="1" readingOrder="1"/>
    </xf>
    <xf numFmtId="9" fontId="68" fillId="0" borderId="51" xfId="0" applyNumberFormat="1" applyFont="1" applyBorder="1" applyAlignment="1">
      <alignment horizontal="center" vertical="center" wrapText="1" readingOrder="1"/>
    </xf>
    <xf numFmtId="0" fontId="68" fillId="9" borderId="52" xfId="0" applyFont="1" applyFill="1" applyBorder="1" applyAlignment="1">
      <alignment horizontal="center" vertical="center" wrapText="1" readingOrder="1"/>
    </xf>
    <xf numFmtId="0" fontId="68" fillId="0" borderId="52" xfId="0" applyFont="1" applyBorder="1" applyAlignment="1">
      <alignment horizontal="justify" vertical="center" wrapText="1" readingOrder="1"/>
    </xf>
    <xf numFmtId="9" fontId="68" fillId="0" borderId="52" xfId="0" applyNumberFormat="1" applyFont="1" applyBorder="1" applyAlignment="1">
      <alignment horizontal="center" vertical="center" wrapText="1" readingOrder="1"/>
    </xf>
    <xf numFmtId="0" fontId="68" fillId="10" borderId="52" xfId="0" applyFont="1" applyFill="1" applyBorder="1" applyAlignment="1">
      <alignment horizontal="center" vertical="center" wrapText="1" readingOrder="1"/>
    </xf>
    <xf numFmtId="0" fontId="68" fillId="11" borderId="52" xfId="0" applyFont="1" applyFill="1" applyBorder="1" applyAlignment="1">
      <alignment horizontal="center" vertical="center" wrapText="1" readingOrder="1"/>
    </xf>
    <xf numFmtId="0" fontId="69"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9" fontId="0" fillId="3" borderId="0" xfId="0" applyNumberFormat="1" applyFill="1"/>
    <xf numFmtId="9" fontId="64" fillId="0" borderId="52" xfId="0" applyNumberFormat="1" applyFont="1" applyBorder="1" applyAlignment="1">
      <alignment horizontal="justify" vertical="center" wrapText="1" readingOrder="1"/>
    </xf>
    <xf numFmtId="9" fontId="0" fillId="3" borderId="0" xfId="0" applyNumberFormat="1" applyFill="1" applyBorder="1"/>
    <xf numFmtId="0" fontId="0" fillId="0" borderId="13" xfId="0" applyBorder="1" applyAlignment="1">
      <alignment horizontal="left" vertical="center" wrapText="1"/>
    </xf>
    <xf numFmtId="0" fontId="0" fillId="0" borderId="0" xfId="0" applyFont="1" applyAlignment="1">
      <alignment horizontal="left" wrapText="1"/>
    </xf>
    <xf numFmtId="0" fontId="31" fillId="3" borderId="13" xfId="0" applyFont="1" applyFill="1" applyBorder="1"/>
    <xf numFmtId="9" fontId="31" fillId="3" borderId="0" xfId="0" applyNumberFormat="1" applyFont="1" applyFill="1"/>
    <xf numFmtId="0" fontId="4" fillId="4" borderId="8" xfId="0" applyFont="1" applyFill="1" applyBorder="1" applyAlignment="1">
      <alignment horizontal="center" vertical="center" textRotation="90" wrapText="1"/>
    </xf>
    <xf numFmtId="9" fontId="0" fillId="0" borderId="13" xfId="0" applyNumberFormat="1" applyBorder="1" applyAlignment="1">
      <alignment horizontal="center" vertical="center" wrapText="1"/>
    </xf>
    <xf numFmtId="0" fontId="4" fillId="4" borderId="11" xfId="0" applyFont="1" applyFill="1" applyBorder="1" applyAlignment="1">
      <alignment horizontal="center" vertical="center" textRotation="90" wrapText="1"/>
    </xf>
    <xf numFmtId="9" fontId="0" fillId="0" borderId="13" xfId="0" applyNumberFormat="1" applyBorder="1" applyAlignment="1">
      <alignment horizontal="center" vertical="center" wrapText="1"/>
    </xf>
    <xf numFmtId="9" fontId="31" fillId="3" borderId="13" xfId="0" applyNumberFormat="1" applyFont="1" applyFill="1" applyBorder="1"/>
    <xf numFmtId="0" fontId="4" fillId="4" borderId="83" xfId="0" applyFont="1" applyFill="1" applyBorder="1" applyAlignment="1">
      <alignment horizontal="center" vertical="center" textRotation="90" wrapText="1"/>
    </xf>
    <xf numFmtId="0" fontId="72" fillId="0" borderId="13" xfId="0" applyFont="1" applyBorder="1" applyAlignment="1">
      <alignment horizontal="left" vertical="center" wrapText="1"/>
    </xf>
    <xf numFmtId="0" fontId="72" fillId="0" borderId="0" xfId="0" applyFont="1" applyAlignment="1">
      <alignment horizontal="left" vertical="center" wrapText="1"/>
    </xf>
    <xf numFmtId="0" fontId="0" fillId="0" borderId="0" xfId="0" applyAlignment="1">
      <alignment vertical="center" wrapText="1"/>
    </xf>
    <xf numFmtId="0" fontId="73" fillId="3" borderId="0" xfId="0" applyFont="1" applyFill="1" applyBorder="1"/>
    <xf numFmtId="0" fontId="73"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0" fillId="0" borderId="0" xfId="0" applyFont="1" applyBorder="1"/>
    <xf numFmtId="9" fontId="0" fillId="0" borderId="13" xfId="0" applyNumberFormat="1" applyBorder="1" applyAlignment="1">
      <alignment horizontal="center" vertical="center" wrapText="1"/>
    </xf>
    <xf numFmtId="0" fontId="33" fillId="5" borderId="60" xfId="0" applyFont="1" applyFill="1" applyBorder="1" applyAlignment="1">
      <alignment horizontal="center" vertical="center" wrapText="1" readingOrder="1"/>
    </xf>
    <xf numFmtId="0" fontId="33"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0" fillId="0" borderId="0" xfId="0" applyFill="1" applyBorder="1" applyAlignment="1">
      <alignment horizontal="left" vertical="center" wrapText="1"/>
    </xf>
    <xf numFmtId="9" fontId="0" fillId="0" borderId="13" xfId="0" applyNumberFormat="1" applyBorder="1" applyAlignment="1">
      <alignment horizontal="center" vertical="center" wrapText="1"/>
    </xf>
    <xf numFmtId="9" fontId="0" fillId="0" borderId="82" xfId="0" applyNumberFormat="1" applyBorder="1" applyAlignment="1">
      <alignment horizontal="center" vertical="center" wrapText="1"/>
    </xf>
    <xf numFmtId="0" fontId="0" fillId="0" borderId="13" xfId="0" applyFill="1" applyBorder="1" applyAlignment="1">
      <alignment wrapText="1"/>
    </xf>
    <xf numFmtId="0" fontId="53" fillId="0" borderId="0" xfId="0" applyFont="1" applyAlignment="1" applyProtection="1">
      <alignment horizontal="center" vertical="center"/>
      <protection locked="0"/>
    </xf>
    <xf numFmtId="0" fontId="57" fillId="0" borderId="13" xfId="0" applyFont="1" applyBorder="1" applyAlignment="1">
      <alignment horizontal="center" vertical="center" wrapText="1" readingOrder="1"/>
    </xf>
    <xf numFmtId="9" fontId="0" fillId="0" borderId="13" xfId="0" applyNumberFormat="1" applyBorder="1" applyAlignment="1">
      <alignment horizontal="center" vertical="center" wrapText="1"/>
    </xf>
    <xf numFmtId="0" fontId="1" fillId="3" borderId="0" xfId="0" applyFont="1" applyFill="1" applyAlignment="1">
      <alignment horizontal="left" vertical="center"/>
    </xf>
    <xf numFmtId="0" fontId="46" fillId="20" borderId="0" xfId="0" applyFont="1" applyFill="1" applyAlignment="1" applyProtection="1">
      <alignment horizontal="center" vertical="center" wrapText="1"/>
      <protection locked="0"/>
    </xf>
    <xf numFmtId="0" fontId="45" fillId="19" borderId="0" xfId="0" applyFont="1" applyFill="1" applyAlignment="1" applyProtection="1">
      <alignment horizontal="left"/>
      <protection locked="0"/>
    </xf>
    <xf numFmtId="0" fontId="46" fillId="19" borderId="0" xfId="0" applyFont="1" applyFill="1"/>
    <xf numFmtId="0" fontId="46" fillId="19" borderId="0" xfId="0" applyFont="1" applyFill="1" applyAlignment="1" applyProtection="1">
      <alignment horizontal="center" vertical="center"/>
      <protection locked="0"/>
    </xf>
    <xf numFmtId="0" fontId="75" fillId="0" borderId="13" xfId="0" applyFont="1" applyBorder="1" applyAlignment="1">
      <alignment horizontal="justify" vertical="center" wrapText="1"/>
    </xf>
    <xf numFmtId="0" fontId="57" fillId="0" borderId="13" xfId="0" applyFont="1" applyBorder="1" applyAlignment="1">
      <alignment wrapText="1"/>
    </xf>
    <xf numFmtId="0" fontId="56" fillId="0" borderId="13" xfId="0" applyFont="1" applyBorder="1" applyAlignment="1">
      <alignment horizontal="justify" vertical="center" wrapText="1"/>
    </xf>
    <xf numFmtId="0" fontId="57" fillId="0" borderId="13" xfId="0" applyFont="1" applyBorder="1" applyAlignment="1">
      <alignment horizontal="justify" vertical="center" wrapText="1"/>
    </xf>
    <xf numFmtId="0" fontId="57" fillId="3" borderId="13" xfId="0" applyFont="1" applyFill="1" applyBorder="1" applyAlignment="1">
      <alignment horizontal="center" vertical="center" wrapText="1" readingOrder="1"/>
    </xf>
    <xf numFmtId="0" fontId="75" fillId="0" borderId="13" xfId="0" applyFont="1" applyBorder="1" applyAlignment="1">
      <alignment horizontal="justify" vertical="center" wrapText="1" readingOrder="1"/>
    </xf>
    <xf numFmtId="0" fontId="8" fillId="0" borderId="13" xfId="0" applyFont="1" applyBorder="1" applyAlignment="1">
      <alignment horizontal="justify" vertical="center" wrapText="1" readingOrder="1"/>
    </xf>
    <xf numFmtId="0" fontId="56" fillId="0" borderId="13" xfId="0" applyFont="1" applyBorder="1" applyAlignment="1">
      <alignment horizontal="justify" vertical="center" wrapText="1" readingOrder="1"/>
    </xf>
    <xf numFmtId="0" fontId="0" fillId="0" borderId="13" xfId="0" applyBorder="1" applyAlignment="1">
      <alignment horizontal="center" vertical="center" wrapText="1" readingOrder="1"/>
    </xf>
    <xf numFmtId="0" fontId="56" fillId="0" borderId="13" xfId="0" applyFont="1" applyBorder="1" applyAlignment="1">
      <alignment horizontal="left" vertical="center" wrapText="1"/>
    </xf>
    <xf numFmtId="0" fontId="57" fillId="3" borderId="13" xfId="0" applyFont="1" applyFill="1" applyBorder="1" applyAlignment="1">
      <alignment horizontal="left" vertical="center" wrapText="1" readingOrder="1"/>
    </xf>
    <xf numFmtId="0" fontId="56" fillId="3" borderId="13" xfId="0" applyFont="1" applyFill="1" applyBorder="1" applyAlignment="1">
      <alignment horizontal="center" vertical="center" wrapText="1"/>
    </xf>
    <xf numFmtId="0" fontId="57" fillId="3" borderId="13" xfId="0" applyFont="1" applyFill="1" applyBorder="1" applyAlignment="1">
      <alignment horizontal="left" vertical="center" wrapText="1"/>
    </xf>
    <xf numFmtId="0" fontId="51" fillId="3" borderId="13" xfId="0" applyFont="1" applyFill="1" applyBorder="1" applyAlignment="1">
      <alignment horizontal="center" vertical="center" wrapText="1"/>
    </xf>
    <xf numFmtId="0" fontId="76" fillId="0" borderId="0" xfId="0" applyFont="1"/>
    <xf numFmtId="0" fontId="0" fillId="0" borderId="13" xfId="0" applyFill="1" applyBorder="1" applyAlignment="1">
      <alignment vertical="center" wrapText="1"/>
    </xf>
    <xf numFmtId="0" fontId="23" fillId="3" borderId="48" xfId="0" applyFont="1" applyFill="1" applyBorder="1" applyAlignment="1">
      <alignment vertical="top" wrapText="1"/>
    </xf>
    <xf numFmtId="0" fontId="31" fillId="0" borderId="0" xfId="0" applyFont="1" applyAlignment="1" applyProtection="1">
      <alignment vertical="center"/>
      <protection locked="0"/>
    </xf>
    <xf numFmtId="0" fontId="80" fillId="0" borderId="0" xfId="0" applyFont="1" applyAlignment="1" applyProtection="1">
      <alignment horizontal="center" vertical="center"/>
      <protection locked="0"/>
    </xf>
    <xf numFmtId="0" fontId="74" fillId="0" borderId="0" xfId="0" applyFont="1"/>
    <xf numFmtId="0" fontId="31"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82" fillId="4" borderId="92" xfId="0" applyFont="1" applyFill="1" applyBorder="1" applyAlignment="1">
      <alignment horizontal="center" vertical="center"/>
    </xf>
    <xf numFmtId="0" fontId="82" fillId="4" borderId="92" xfId="0" applyFont="1" applyFill="1" applyBorder="1" applyAlignment="1">
      <alignment horizontal="center" vertical="center" wrapText="1"/>
    </xf>
    <xf numFmtId="0" fontId="82" fillId="4" borderId="92" xfId="0" applyFont="1" applyFill="1" applyBorder="1" applyAlignment="1" applyProtection="1">
      <alignment horizontal="center" vertical="center" wrapText="1"/>
      <protection locked="0"/>
    </xf>
    <xf numFmtId="0" fontId="82" fillId="23" borderId="92" xfId="0" applyFont="1" applyFill="1" applyBorder="1" applyAlignment="1" applyProtection="1">
      <alignment horizontal="center" vertical="center" textRotation="90"/>
      <protection locked="0"/>
    </xf>
    <xf numFmtId="0" fontId="83" fillId="4" borderId="92" xfId="0" applyFont="1" applyFill="1" applyBorder="1" applyAlignment="1">
      <alignment horizontal="center" vertical="center" wrapText="1"/>
    </xf>
    <xf numFmtId="0" fontId="74" fillId="24" borderId="0" xfId="0" applyFont="1" applyFill="1" applyBorder="1"/>
    <xf numFmtId="0" fontId="31" fillId="3" borderId="0" xfId="0" applyFont="1" applyFill="1" applyBorder="1" applyAlignment="1" applyProtection="1">
      <alignment vertical="center"/>
      <protection locked="0"/>
    </xf>
    <xf numFmtId="0" fontId="80" fillId="3" borderId="0" xfId="0" applyFont="1" applyFill="1" applyBorder="1" applyAlignment="1" applyProtection="1">
      <alignment horizontal="center" vertical="center"/>
      <protection locked="0"/>
    </xf>
    <xf numFmtId="0" fontId="74" fillId="3" borderId="0" xfId="0" applyFont="1" applyFill="1" applyBorder="1"/>
    <xf numFmtId="0" fontId="31" fillId="3" borderId="0" xfId="0" applyFont="1" applyFill="1" applyBorder="1"/>
    <xf numFmtId="0" fontId="82" fillId="4" borderId="92" xfId="0" applyFont="1" applyFill="1" applyBorder="1" applyAlignment="1" applyProtection="1">
      <alignment vertical="center" wrapText="1"/>
      <protection locked="0"/>
    </xf>
    <xf numFmtId="0" fontId="82" fillId="4" borderId="92" xfId="0" applyFont="1" applyFill="1" applyBorder="1" applyAlignment="1" applyProtection="1">
      <alignment vertical="center"/>
      <protection locked="0"/>
    </xf>
    <xf numFmtId="0" fontId="1" fillId="3" borderId="0" xfId="0" applyFont="1" applyFill="1" applyAlignment="1">
      <alignment horizontal="left" vertical="center"/>
    </xf>
    <xf numFmtId="0" fontId="82" fillId="4" borderId="92" xfId="0" applyFont="1" applyFill="1" applyBorder="1" applyAlignment="1" applyProtection="1">
      <alignment horizontal="center" vertical="center" wrapText="1"/>
      <protection locked="0"/>
    </xf>
    <xf numFmtId="0" fontId="57" fillId="0" borderId="82" xfId="0" applyFont="1" applyBorder="1" applyAlignment="1">
      <alignment vertical="center" wrapText="1" readingOrder="1"/>
    </xf>
    <xf numFmtId="0" fontId="57" fillId="0" borderId="82" xfId="0" applyFont="1" applyBorder="1" applyAlignment="1">
      <alignment horizontal="center" vertical="center" wrapText="1" readingOrder="1"/>
    </xf>
    <xf numFmtId="0" fontId="56" fillId="0" borderId="82" xfId="0" applyFont="1" applyBorder="1" applyAlignment="1">
      <alignment horizontal="justify" vertical="center" wrapText="1"/>
    </xf>
    <xf numFmtId="0" fontId="57" fillId="0" borderId="13" xfId="0" applyFont="1" applyBorder="1" applyAlignment="1">
      <alignment horizontal="center" vertical="center" wrapText="1" readingOrder="1"/>
    </xf>
    <xf numFmtId="0" fontId="40" fillId="25" borderId="67" xfId="0" applyFont="1" applyFill="1" applyBorder="1" applyAlignment="1" applyProtection="1">
      <alignment horizontal="center" wrapText="1" readingOrder="1"/>
      <protection hidden="1"/>
    </xf>
    <xf numFmtId="0" fontId="40" fillId="25" borderId="68" xfId="0" applyFont="1" applyFill="1" applyBorder="1" applyAlignment="1" applyProtection="1">
      <alignment horizontal="center" wrapText="1" readingOrder="1"/>
      <protection hidden="1"/>
    </xf>
    <xf numFmtId="0" fontId="40" fillId="25" borderId="69" xfId="0" applyFont="1" applyFill="1" applyBorder="1" applyAlignment="1" applyProtection="1">
      <alignment horizontal="center" wrapText="1" readingOrder="1"/>
      <protection hidden="1"/>
    </xf>
    <xf numFmtId="0" fontId="40" fillId="25" borderId="20" xfId="0" applyFont="1" applyFill="1" applyBorder="1" applyAlignment="1" applyProtection="1">
      <alignment horizontal="center" wrapText="1" readingOrder="1"/>
      <protection hidden="1"/>
    </xf>
    <xf numFmtId="0" fontId="40" fillId="25" borderId="0" xfId="0" applyFont="1" applyFill="1" applyAlignment="1" applyProtection="1">
      <alignment horizontal="center" wrapText="1" readingOrder="1"/>
      <protection hidden="1"/>
    </xf>
    <xf numFmtId="0" fontId="40" fillId="25" borderId="21" xfId="0" applyFont="1" applyFill="1" applyBorder="1" applyAlignment="1" applyProtection="1">
      <alignment horizontal="center" wrapText="1" readingOrder="1"/>
      <protection hidden="1"/>
    </xf>
    <xf numFmtId="0" fontId="40" fillId="25" borderId="43" xfId="0" applyFont="1" applyFill="1" applyBorder="1" applyAlignment="1" applyProtection="1">
      <alignment horizontal="center" wrapText="1" readingOrder="1"/>
      <protection hidden="1"/>
    </xf>
    <xf numFmtId="0" fontId="40" fillId="25" borderId="44" xfId="0" applyFont="1" applyFill="1" applyBorder="1" applyAlignment="1" applyProtection="1">
      <alignment horizontal="center" wrapText="1" readingOrder="1"/>
      <protection hidden="1"/>
    </xf>
    <xf numFmtId="0" fontId="40" fillId="25" borderId="45" xfId="0" applyFont="1" applyFill="1" applyBorder="1" applyAlignment="1" applyProtection="1">
      <alignment horizontal="center" wrapText="1" readingOrder="1"/>
      <protection hidden="1"/>
    </xf>
    <xf numFmtId="0" fontId="41" fillId="25" borderId="68" xfId="0" applyFont="1" applyFill="1" applyBorder="1" applyAlignment="1" applyProtection="1">
      <alignment horizontal="center" wrapText="1" readingOrder="1"/>
      <protection hidden="1"/>
    </xf>
    <xf numFmtId="9" fontId="0" fillId="0" borderId="13" xfId="0" applyNumberFormat="1" applyBorder="1" applyAlignment="1">
      <alignment horizontal="center" vertical="center" wrapText="1"/>
    </xf>
    <xf numFmtId="0" fontId="8" fillId="0" borderId="13" xfId="0" applyFont="1" applyBorder="1" applyAlignment="1">
      <alignment horizontal="justify" vertical="center" wrapText="1"/>
    </xf>
    <xf numFmtId="0" fontId="44" fillId="3" borderId="13" xfId="0" applyFont="1" applyFill="1" applyBorder="1" applyAlignment="1">
      <alignment vertical="center" wrapText="1"/>
    </xf>
    <xf numFmtId="0" fontId="8" fillId="0" borderId="13" xfId="0" applyFont="1" applyBorder="1" applyAlignment="1">
      <alignment horizontal="center" vertical="center" wrapText="1"/>
    </xf>
    <xf numFmtId="0" fontId="8" fillId="3" borderId="13" xfId="0" applyFont="1" applyFill="1" applyBorder="1" applyAlignment="1">
      <alignment horizontal="center" vertical="top" wrapText="1"/>
    </xf>
    <xf numFmtId="0" fontId="8" fillId="0" borderId="13" xfId="0" applyFont="1" applyBorder="1" applyAlignment="1">
      <alignment horizontal="justify" vertical="center" readingOrder="1"/>
    </xf>
    <xf numFmtId="0" fontId="56" fillId="0" borderId="13" xfId="0" applyFont="1" applyBorder="1" applyAlignment="1">
      <alignment horizontal="justify" vertical="center"/>
    </xf>
    <xf numFmtId="0" fontId="56" fillId="0" borderId="0" xfId="0" applyFont="1" applyAlignment="1"/>
    <xf numFmtId="0" fontId="59" fillId="0" borderId="13" xfId="0" applyFont="1" applyBorder="1" applyAlignment="1">
      <alignment horizontal="justify" vertical="center" wrapText="1" readingOrder="1"/>
    </xf>
    <xf numFmtId="0" fontId="57" fillId="0" borderId="82" xfId="0" applyFont="1" applyBorder="1" applyAlignment="1">
      <alignment horizontal="justify" vertical="center" wrapText="1"/>
    </xf>
    <xf numFmtId="0" fontId="44" fillId="0" borderId="13" xfId="0" applyFont="1" applyBorder="1" applyAlignment="1">
      <alignment horizontal="justify" vertical="center" wrapText="1" readingOrder="1"/>
    </xf>
    <xf numFmtId="0" fontId="44" fillId="0" borderId="13" xfId="0" applyFont="1" applyBorder="1" applyAlignment="1">
      <alignment horizontal="justify" vertical="center" wrapText="1"/>
    </xf>
    <xf numFmtId="0" fontId="57" fillId="0" borderId="13" xfId="0" applyFont="1" applyBorder="1" applyAlignment="1">
      <alignment horizontal="justify" vertical="top" wrapText="1"/>
    </xf>
    <xf numFmtId="0" fontId="8" fillId="3" borderId="13" xfId="0" applyFont="1" applyFill="1" applyBorder="1" applyAlignment="1">
      <alignment horizontal="justify" vertical="center" wrapText="1"/>
    </xf>
    <xf numFmtId="0" fontId="8" fillId="0" borderId="13" xfId="0" applyFont="1" applyBorder="1" applyAlignment="1">
      <alignment horizontal="left" vertical="center" wrapText="1"/>
    </xf>
    <xf numFmtId="0" fontId="57" fillId="0" borderId="13" xfId="0" applyFont="1" applyBorder="1" applyAlignment="1">
      <alignment vertical="top" wrapText="1"/>
    </xf>
    <xf numFmtId="0" fontId="49" fillId="20" borderId="13" xfId="0" applyFont="1" applyFill="1" applyBorder="1" applyAlignment="1">
      <alignment horizontal="center" vertical="center"/>
    </xf>
    <xf numFmtId="0" fontId="52" fillId="0" borderId="13" xfId="0" applyFont="1" applyBorder="1" applyAlignment="1">
      <alignment horizontal="center" vertical="center"/>
    </xf>
    <xf numFmtId="0" fontId="51" fillId="0" borderId="13" xfId="0" applyFont="1" applyBorder="1" applyAlignment="1">
      <alignment horizontal="center" vertical="center"/>
    </xf>
    <xf numFmtId="0" fontId="52" fillId="0" borderId="0" xfId="0" applyFont="1" applyAlignment="1">
      <alignment horizontal="center" vertical="center"/>
    </xf>
    <xf numFmtId="0" fontId="51" fillId="0" borderId="0" xfId="0" applyFont="1" applyAlignment="1">
      <alignment horizontal="center" vertical="center"/>
    </xf>
    <xf numFmtId="0" fontId="58" fillId="0" borderId="88" xfId="0" applyFont="1" applyFill="1" applyBorder="1" applyAlignment="1" applyProtection="1">
      <alignment horizontal="left" vertical="top" wrapText="1"/>
      <protection locked="0"/>
    </xf>
    <xf numFmtId="0" fontId="58" fillId="0" borderId="13" xfId="0" applyFont="1" applyFill="1" applyBorder="1" applyAlignment="1" applyProtection="1">
      <alignment horizontal="justify" vertical="center" wrapText="1"/>
      <protection locked="0"/>
    </xf>
    <xf numFmtId="0" fontId="0" fillId="0" borderId="13" xfId="0" applyFill="1" applyBorder="1" applyAlignment="1">
      <alignment horizontal="center" vertical="center" wrapText="1"/>
    </xf>
    <xf numFmtId="9" fontId="0" fillId="0" borderId="13" xfId="0" applyNumberFormat="1" applyFill="1" applyBorder="1" applyAlignment="1">
      <alignment horizontal="center" vertical="center" wrapText="1"/>
    </xf>
    <xf numFmtId="0" fontId="58" fillId="0" borderId="13" xfId="0" applyFont="1" applyFill="1" applyBorder="1" applyAlignment="1" applyProtection="1">
      <alignment horizontal="left" vertical="top" wrapText="1"/>
      <protection locked="0"/>
    </xf>
    <xf numFmtId="0" fontId="58" fillId="0" borderId="13" xfId="0" applyFont="1" applyFill="1" applyBorder="1" applyAlignment="1" applyProtection="1">
      <alignment vertical="top" wrapText="1"/>
      <protection locked="0"/>
    </xf>
    <xf numFmtId="0" fontId="26" fillId="0" borderId="65" xfId="0" applyFont="1" applyFill="1" applyBorder="1" applyAlignment="1" applyProtection="1">
      <alignment horizontal="left" vertical="top" wrapText="1"/>
      <protection locked="0"/>
    </xf>
    <xf numFmtId="0" fontId="0" fillId="0" borderId="82" xfId="0" applyFill="1" applyBorder="1" applyAlignment="1">
      <alignment horizontal="center" vertical="center" wrapText="1"/>
    </xf>
    <xf numFmtId="0" fontId="26" fillId="0" borderId="82" xfId="0" applyFont="1" applyFill="1" applyBorder="1" applyAlignment="1" applyProtection="1">
      <alignment horizontal="left" vertical="top" wrapText="1"/>
      <protection locked="0"/>
    </xf>
    <xf numFmtId="9" fontId="0" fillId="0" borderId="82" xfId="0" applyNumberFormat="1" applyFill="1" applyBorder="1" applyAlignment="1">
      <alignment horizontal="center" vertical="center" wrapText="1"/>
    </xf>
    <xf numFmtId="0" fontId="58" fillId="0" borderId="82" xfId="0" applyFont="1" applyFill="1" applyBorder="1" applyAlignment="1" applyProtection="1">
      <alignment horizontal="justify" vertical="center" wrapText="1"/>
      <protection locked="0"/>
    </xf>
    <xf numFmtId="0" fontId="0" fillId="0" borderId="0" xfId="0" applyFill="1"/>
    <xf numFmtId="0" fontId="31" fillId="0" borderId="98" xfId="0" applyFont="1" applyBorder="1" applyAlignment="1"/>
    <xf numFmtId="0" fontId="31" fillId="0" borderId="78" xfId="0" applyFont="1" applyBorder="1" applyAlignment="1"/>
    <xf numFmtId="0" fontId="31" fillId="0" borderId="101" xfId="0" applyFont="1" applyBorder="1" applyAlignment="1"/>
    <xf numFmtId="0" fontId="89" fillId="0" borderId="13" xfId="0" applyFont="1" applyBorder="1" applyAlignment="1">
      <alignment horizontal="justify" vertical="center" wrapText="1"/>
    </xf>
    <xf numFmtId="0" fontId="0" fillId="0" borderId="0" xfId="0" applyAlignment="1">
      <alignment vertical="center"/>
    </xf>
    <xf numFmtId="0" fontId="1" fillId="3" borderId="0" xfId="0" applyFont="1" applyFill="1" applyAlignment="1">
      <alignment vertical="center"/>
    </xf>
    <xf numFmtId="0" fontId="74" fillId="0" borderId="0" xfId="0" applyFont="1" applyAlignment="1">
      <alignment vertical="center"/>
    </xf>
    <xf numFmtId="0" fontId="0" fillId="0" borderId="13" xfId="0" applyFill="1" applyBorder="1" applyAlignment="1">
      <alignment horizontal="center" vertical="center" wrapText="1"/>
    </xf>
    <xf numFmtId="0" fontId="90" fillId="0" borderId="0" xfId="0" applyFont="1" applyAlignment="1">
      <alignment horizontal="center"/>
    </xf>
    <xf numFmtId="0" fontId="91" fillId="0" borderId="0" xfId="0" applyFont="1" applyAlignment="1">
      <alignment horizontal="center"/>
    </xf>
    <xf numFmtId="0" fontId="93" fillId="0" borderId="0" xfId="0" applyFont="1"/>
    <xf numFmtId="0" fontId="45" fillId="4" borderId="0" xfId="0" applyFont="1" applyFill="1" applyAlignment="1" applyProtection="1">
      <alignment horizontal="left" vertical="center" wrapText="1"/>
      <protection locked="0"/>
    </xf>
    <xf numFmtId="0" fontId="45" fillId="0" borderId="0" xfId="0" applyFont="1" applyAlignment="1" applyProtection="1">
      <alignment horizontal="left" vertical="center"/>
      <protection locked="0"/>
    </xf>
    <xf numFmtId="0" fontId="46" fillId="0" borderId="0" xfId="0" applyFont="1"/>
    <xf numFmtId="0" fontId="45" fillId="19" borderId="0" xfId="0" applyFont="1" applyFill="1" applyAlignment="1" applyProtection="1">
      <alignment vertical="center" wrapText="1"/>
      <protection locked="0"/>
    </xf>
    <xf numFmtId="0" fontId="20" fillId="0" borderId="0" xfId="0" applyFont="1" applyAlignment="1">
      <alignment horizontal="left"/>
    </xf>
    <xf numFmtId="0" fontId="94" fillId="0" borderId="0" xfId="0" applyFont="1" applyAlignment="1">
      <alignment horizontal="center"/>
    </xf>
    <xf numFmtId="0" fontId="45" fillId="4" borderId="0" xfId="0" applyFont="1" applyFill="1" applyAlignment="1" applyProtection="1">
      <alignment vertical="center" wrapText="1"/>
      <protection locked="0"/>
    </xf>
    <xf numFmtId="9" fontId="0" fillId="0" borderId="82" xfId="0" applyNumberFormat="1" applyBorder="1" applyAlignment="1">
      <alignment horizontal="center" vertical="center" wrapText="1"/>
    </xf>
    <xf numFmtId="0" fontId="0" fillId="0" borderId="82" xfId="0" applyFill="1" applyBorder="1" applyAlignment="1">
      <alignment horizontal="center" vertical="center" wrapText="1"/>
    </xf>
    <xf numFmtId="0" fontId="0" fillId="0" borderId="13" xfId="0" applyBorder="1"/>
    <xf numFmtId="0" fontId="89" fillId="0" borderId="13" xfId="0" applyFont="1" applyFill="1" applyBorder="1" applyAlignment="1">
      <alignment horizontal="justify" vertical="center" wrapText="1"/>
    </xf>
    <xf numFmtId="0" fontId="31" fillId="0" borderId="78" xfId="0" applyFont="1" applyBorder="1" applyAlignment="1">
      <alignment horizontal="center" vertical="center" wrapText="1"/>
    </xf>
    <xf numFmtId="0" fontId="58" fillId="3" borderId="0" xfId="0" applyFont="1" applyFill="1" applyBorder="1"/>
    <xf numFmtId="0" fontId="58" fillId="0" borderId="0" xfId="0" applyFont="1"/>
    <xf numFmtId="0" fontId="26" fillId="3" borderId="0" xfId="0" applyFont="1" applyFill="1" applyBorder="1"/>
    <xf numFmtId="0" fontId="58" fillId="0" borderId="78" xfId="0" applyFont="1" applyBorder="1" applyAlignment="1"/>
    <xf numFmtId="0" fontId="58" fillId="0" borderId="101" xfId="0" applyFont="1" applyBorder="1" applyAlignment="1"/>
    <xf numFmtId="0" fontId="26" fillId="0" borderId="0" xfId="0" applyFont="1" applyAlignment="1">
      <alignment wrapText="1"/>
    </xf>
    <xf numFmtId="0" fontId="26" fillId="0" borderId="0" xfId="0" applyFont="1" applyAlignment="1">
      <alignment horizontal="center" wrapText="1"/>
    </xf>
    <xf numFmtId="0" fontId="26" fillId="0" borderId="0" xfId="0" applyFont="1" applyProtection="1">
      <protection locked="0"/>
    </xf>
    <xf numFmtId="0" fontId="26" fillId="0" borderId="0" xfId="0" applyFont="1" applyAlignment="1" applyProtection="1">
      <alignment vertical="top"/>
      <protection locked="0"/>
    </xf>
    <xf numFmtId="164" fontId="45" fillId="19" borderId="0" xfId="0" applyNumberFormat="1" applyFont="1" applyFill="1" applyAlignment="1" applyProtection="1">
      <alignment horizontal="center" vertical="center" wrapText="1"/>
      <protection locked="0"/>
    </xf>
    <xf numFmtId="0" fontId="45" fillId="19" borderId="0" xfId="0" applyFont="1" applyFill="1" applyAlignment="1" applyProtection="1">
      <alignment horizontal="center" vertical="center" wrapText="1"/>
      <protection locked="0"/>
    </xf>
    <xf numFmtId="0" fontId="61" fillId="0" borderId="0" xfId="0" applyFont="1" applyAlignment="1">
      <alignment horizontal="center" wrapText="1"/>
    </xf>
    <xf numFmtId="0" fontId="92" fillId="0" borderId="0" xfId="0" applyFont="1" applyAlignment="1">
      <alignment horizontal="center"/>
    </xf>
    <xf numFmtId="0" fontId="45" fillId="19" borderId="0" xfId="0" applyFont="1" applyFill="1" applyAlignment="1" applyProtection="1">
      <alignment horizontal="center" vertical="center"/>
      <protection locked="0"/>
    </xf>
    <xf numFmtId="0" fontId="55" fillId="4" borderId="13" xfId="0" applyFont="1" applyFill="1" applyBorder="1" applyAlignment="1">
      <alignment horizontal="center" vertical="top" wrapText="1" readingOrder="1"/>
    </xf>
    <xf numFmtId="0" fontId="53" fillId="0" borderId="0" xfId="0" applyFont="1" applyAlignment="1" applyProtection="1">
      <alignment horizontal="center" vertical="center"/>
      <protection locked="0"/>
    </xf>
    <xf numFmtId="0" fontId="45" fillId="20" borderId="0" xfId="0" applyFont="1" applyFill="1" applyAlignment="1" applyProtection="1">
      <alignment horizontal="center" vertical="center"/>
      <protection locked="0"/>
    </xf>
    <xf numFmtId="0" fontId="56" fillId="0" borderId="23" xfId="0" applyFont="1" applyBorder="1" applyAlignment="1" applyProtection="1">
      <alignment horizontal="justify" vertical="center"/>
      <protection locked="0"/>
    </xf>
    <xf numFmtId="0" fontId="0" fillId="0" borderId="23" xfId="0" applyBorder="1" applyAlignment="1">
      <alignment horizontal="justify" vertical="center"/>
    </xf>
    <xf numFmtId="0" fontId="57" fillId="0" borderId="82" xfId="0" applyFont="1" applyBorder="1" applyAlignment="1">
      <alignment horizontal="center" vertical="center" wrapText="1" readingOrder="1"/>
    </xf>
    <xf numFmtId="0" fontId="57" fillId="0" borderId="78" xfId="0" applyFont="1" applyBorder="1" applyAlignment="1">
      <alignment horizontal="center" vertical="center" wrapText="1" readingOrder="1"/>
    </xf>
    <xf numFmtId="0" fontId="57" fillId="0" borderId="60" xfId="0" applyFont="1" applyBorder="1" applyAlignment="1">
      <alignment horizontal="center" vertical="center" wrapText="1" readingOrder="1"/>
    </xf>
    <xf numFmtId="0" fontId="8" fillId="0" borderId="82" xfId="0" applyFont="1" applyBorder="1" applyAlignment="1">
      <alignment horizontal="center" vertical="center" wrapText="1" readingOrder="1"/>
    </xf>
    <xf numFmtId="0" fontId="8" fillId="0" borderId="78" xfId="0" applyFont="1" applyBorder="1" applyAlignment="1">
      <alignment horizontal="center" vertical="center" wrapText="1" readingOrder="1"/>
    </xf>
    <xf numFmtId="0" fontId="8" fillId="0" borderId="60" xfId="0" applyFont="1" applyBorder="1" applyAlignment="1">
      <alignment horizontal="center" vertical="center" wrapText="1" readingOrder="1"/>
    </xf>
    <xf numFmtId="0" fontId="8" fillId="0" borderId="82" xfId="0" applyFont="1" applyBorder="1" applyAlignment="1">
      <alignment horizontal="justify" vertical="center" wrapText="1" readingOrder="1"/>
    </xf>
    <xf numFmtId="0" fontId="8" fillId="0" borderId="78" xfId="0" applyFont="1" applyBorder="1" applyAlignment="1">
      <alignment horizontal="justify" vertical="center" wrapText="1" readingOrder="1"/>
    </xf>
    <xf numFmtId="0" fontId="0" fillId="0" borderId="60" xfId="0" applyBorder="1" applyAlignment="1">
      <alignment horizontal="justify" vertical="center" wrapText="1" readingOrder="1"/>
    </xf>
    <xf numFmtId="0" fontId="57" fillId="0" borderId="82" xfId="0" applyFont="1" applyBorder="1" applyAlignment="1">
      <alignment horizontal="left" vertical="center" wrapText="1" readingOrder="1"/>
    </xf>
    <xf numFmtId="0" fontId="57" fillId="0" borderId="78" xfId="0" applyFont="1" applyBorder="1" applyAlignment="1">
      <alignment horizontal="left" vertical="center" wrapText="1" readingOrder="1"/>
    </xf>
    <xf numFmtId="0" fontId="0" fillId="0" borderId="78" xfId="0" applyBorder="1" applyAlignment="1">
      <alignment horizontal="left" vertical="center" wrapText="1" readingOrder="1"/>
    </xf>
    <xf numFmtId="0" fontId="47" fillId="0" borderId="0" xfId="0" applyFont="1" applyAlignment="1">
      <alignment horizontal="center" wrapText="1"/>
    </xf>
    <xf numFmtId="0" fontId="48" fillId="0" borderId="0" xfId="0" applyFont="1" applyAlignment="1">
      <alignment horizontal="center"/>
    </xf>
    <xf numFmtId="0" fontId="49" fillId="4" borderId="79" xfId="0" applyFont="1" applyFill="1" applyBorder="1" applyAlignment="1">
      <alignment horizontal="center"/>
    </xf>
    <xf numFmtId="0" fontId="49" fillId="4" borderId="80" xfId="0" applyFont="1" applyFill="1" applyBorder="1" applyAlignment="1">
      <alignment horizontal="center"/>
    </xf>
    <xf numFmtId="0" fontId="49" fillId="4" borderId="81" xfId="0" applyFont="1" applyFill="1" applyBorder="1" applyAlignment="1">
      <alignment horizontal="center"/>
    </xf>
    <xf numFmtId="0" fontId="50" fillId="5" borderId="82" xfId="0" applyFont="1" applyFill="1" applyBorder="1" applyAlignment="1">
      <alignment horizontal="center" vertical="center" wrapText="1"/>
    </xf>
    <xf numFmtId="0" fontId="50" fillId="5" borderId="60" xfId="0" applyFont="1" applyFill="1" applyBorder="1" applyAlignment="1">
      <alignment horizontal="center" vertical="center" wrapText="1"/>
    </xf>
    <xf numFmtId="0" fontId="50" fillId="5" borderId="79" xfId="0" applyFont="1" applyFill="1" applyBorder="1" applyAlignment="1">
      <alignment horizontal="center" vertical="center"/>
    </xf>
    <xf numFmtId="0" fontId="50" fillId="5" borderId="80" xfId="0" applyFont="1" applyFill="1" applyBorder="1" applyAlignment="1">
      <alignment horizontal="center" vertical="center"/>
    </xf>
    <xf numFmtId="0" fontId="50" fillId="5" borderId="81" xfId="0" applyFont="1" applyFill="1" applyBorder="1" applyAlignment="1">
      <alignment horizontal="center" vertical="center"/>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9" fillId="3" borderId="20" xfId="1" applyFont="1" applyFill="1" applyBorder="1" applyAlignment="1">
      <alignment horizontal="left" vertical="top" wrapText="1"/>
    </xf>
    <xf numFmtId="0" fontId="9" fillId="3" borderId="0" xfId="1" applyFont="1" applyFill="1" applyAlignment="1">
      <alignment horizontal="left" vertical="top" wrapText="1"/>
    </xf>
    <xf numFmtId="0" fontId="9" fillId="3" borderId="21" xfId="1" applyFont="1" applyFill="1" applyBorder="1" applyAlignment="1">
      <alignment horizontal="left" vertical="top" wrapText="1"/>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9" fillId="3" borderId="0" xfId="1" applyFont="1" applyFill="1" applyBorder="1" applyAlignment="1">
      <alignment horizontal="left" vertical="top"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0" fillId="0" borderId="82" xfId="0" applyBorder="1" applyAlignment="1">
      <alignment horizontal="center"/>
    </xf>
    <xf numFmtId="0" fontId="0" fillId="0" borderId="78" xfId="0" applyBorder="1" applyAlignment="1">
      <alignment horizontal="center"/>
    </xf>
    <xf numFmtId="0" fontId="0" fillId="0" borderId="60" xfId="0" applyBorder="1" applyAlignment="1">
      <alignment horizontal="center"/>
    </xf>
    <xf numFmtId="0" fontId="0" fillId="0" borderId="13" xfId="0" applyBorder="1" applyAlignment="1">
      <alignment horizontal="center" vertical="center" wrapText="1"/>
    </xf>
    <xf numFmtId="0" fontId="31" fillId="0" borderId="13" xfId="0" applyFont="1" applyBorder="1" applyAlignment="1">
      <alignment horizontal="center" vertical="center" wrapText="1"/>
    </xf>
    <xf numFmtId="0" fontId="0" fillId="0" borderId="13" xfId="0" applyBorder="1" applyAlignment="1">
      <alignment horizontal="center" vertical="center"/>
    </xf>
    <xf numFmtId="0" fontId="31" fillId="0" borderId="13" xfId="0" applyFont="1" applyBorder="1" applyAlignment="1">
      <alignment horizontal="center" vertical="center"/>
    </xf>
    <xf numFmtId="0" fontId="70" fillId="0" borderId="13" xfId="0" applyFont="1" applyBorder="1" applyAlignment="1">
      <alignment horizontal="center" vertical="center" wrapText="1"/>
    </xf>
    <xf numFmtId="0" fontId="70" fillId="0" borderId="82" xfId="0" applyFont="1" applyBorder="1" applyAlignment="1">
      <alignment horizontal="center" vertical="center" wrapText="1"/>
    </xf>
    <xf numFmtId="9" fontId="0" fillId="0" borderId="13" xfId="0" applyNumberFormat="1" applyBorder="1" applyAlignment="1">
      <alignment horizontal="center" vertical="center" wrapText="1"/>
    </xf>
    <xf numFmtId="0" fontId="0" fillId="0" borderId="82" xfId="0" applyBorder="1" applyAlignment="1">
      <alignment horizontal="center" vertical="center" wrapText="1"/>
    </xf>
    <xf numFmtId="0" fontId="0" fillId="0" borderId="78" xfId="0" applyBorder="1" applyAlignment="1">
      <alignment horizontal="center" vertical="center" wrapText="1"/>
    </xf>
    <xf numFmtId="9" fontId="0" fillId="0" borderId="82" xfId="0" applyNumberFormat="1" applyBorder="1" applyAlignment="1">
      <alignment horizontal="center" vertical="center" wrapText="1"/>
    </xf>
    <xf numFmtId="0" fontId="0" fillId="0" borderId="82" xfId="0" applyBorder="1" applyAlignment="1">
      <alignment horizontal="center" vertical="center"/>
    </xf>
    <xf numFmtId="9" fontId="0" fillId="0" borderId="78" xfId="0" applyNumberFormat="1" applyBorder="1" applyAlignment="1">
      <alignment horizontal="center" vertical="center" wrapText="1"/>
    </xf>
    <xf numFmtId="0" fontId="26" fillId="0" borderId="82" xfId="0" applyFont="1" applyBorder="1" applyAlignment="1">
      <alignment horizontal="center" vertical="center" wrapText="1"/>
    </xf>
    <xf numFmtId="0" fontId="26" fillId="0" borderId="78" xfId="0" applyFont="1" applyBorder="1" applyAlignment="1">
      <alignment horizontal="center" vertical="center" wrapText="1"/>
    </xf>
    <xf numFmtId="0" fontId="31" fillId="0" borderId="82" xfId="0" applyFont="1" applyBorder="1" applyAlignment="1" applyProtection="1">
      <alignment horizontal="center" vertical="center" wrapText="1"/>
      <protection locked="0"/>
    </xf>
    <xf numFmtId="0" fontId="31" fillId="0" borderId="78" xfId="0" applyFont="1" applyBorder="1" applyAlignment="1" applyProtection="1">
      <alignment horizontal="center" vertical="center" wrapText="1"/>
      <protection locked="0"/>
    </xf>
    <xf numFmtId="0" fontId="58" fillId="0" borderId="13" xfId="0" applyFont="1" applyBorder="1" applyAlignment="1" applyProtection="1">
      <alignment horizontal="center" vertical="center" wrapText="1"/>
      <protection locked="0"/>
    </xf>
    <xf numFmtId="0" fontId="58" fillId="0" borderId="82" xfId="0" applyFont="1" applyBorder="1" applyAlignment="1" applyProtection="1">
      <alignment horizontal="center" vertical="center" wrapText="1"/>
      <protection locked="0"/>
    </xf>
    <xf numFmtId="9" fontId="0" fillId="0" borderId="60" xfId="0" applyNumberFormat="1"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60" xfId="0" applyBorder="1" applyAlignment="1">
      <alignment horizontal="center" vertical="center" wrapText="1"/>
    </xf>
    <xf numFmtId="0" fontId="0" fillId="0" borderId="13" xfId="0" applyFill="1" applyBorder="1" applyAlignment="1">
      <alignment horizontal="center" vertical="center" wrapText="1"/>
    </xf>
    <xf numFmtId="0" fontId="58" fillId="0" borderId="98" xfId="0" applyFont="1" applyFill="1" applyBorder="1" applyAlignment="1" applyProtection="1">
      <alignment horizontal="center" vertical="top" wrapText="1"/>
      <protection locked="0"/>
    </xf>
    <xf numFmtId="0" fontId="58" fillId="0" borderId="78" xfId="0" applyFont="1" applyFill="1" applyBorder="1" applyAlignment="1" applyProtection="1">
      <alignment horizontal="center" vertical="top" wrapText="1"/>
      <protection locked="0"/>
    </xf>
    <xf numFmtId="0" fontId="58" fillId="0" borderId="60" xfId="0" applyFont="1" applyFill="1" applyBorder="1" applyAlignment="1" applyProtection="1">
      <alignment horizontal="center" vertical="top" wrapText="1"/>
      <protection locked="0"/>
    </xf>
    <xf numFmtId="0" fontId="0" fillId="0" borderId="82" xfId="0" applyFill="1" applyBorder="1" applyAlignment="1">
      <alignment horizontal="center" vertical="center" wrapText="1"/>
    </xf>
    <xf numFmtId="0" fontId="0" fillId="0" borderId="78" xfId="0" applyFill="1" applyBorder="1" applyAlignment="1">
      <alignment horizontal="center" vertical="center" wrapText="1"/>
    </xf>
    <xf numFmtId="0" fontId="0" fillId="0" borderId="60" xfId="0" applyFill="1" applyBorder="1" applyAlignment="1">
      <alignment horizontal="center" vertical="center" wrapText="1"/>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71" fillId="4" borderId="2" xfId="0" applyFont="1" applyFill="1" applyBorder="1" applyAlignment="1">
      <alignment horizontal="center" vertical="center"/>
    </xf>
    <xf numFmtId="0" fontId="71" fillId="4" borderId="0" xfId="0" applyFont="1" applyFill="1" applyBorder="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4" fillId="4" borderId="87" xfId="0" applyFont="1" applyFill="1" applyBorder="1" applyAlignment="1">
      <alignment horizontal="center" vertical="center"/>
    </xf>
    <xf numFmtId="0" fontId="4" fillId="4" borderId="8"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3" xfId="0" applyFont="1" applyFill="1" applyBorder="1" applyAlignment="1">
      <alignment horizontal="center" vertical="center" textRotation="90" wrapText="1"/>
    </xf>
    <xf numFmtId="0" fontId="0" fillId="0" borderId="101" xfId="0" applyFill="1" applyBorder="1" applyAlignment="1">
      <alignment horizontal="center" vertical="center" wrapText="1"/>
    </xf>
    <xf numFmtId="9" fontId="0" fillId="17" borderId="13" xfId="0" applyNumberFormat="1" applyFill="1" applyBorder="1" applyAlignment="1">
      <alignment horizontal="center" vertical="center" wrapText="1"/>
    </xf>
    <xf numFmtId="0" fontId="0" fillId="17" borderId="13" xfId="0" applyFill="1" applyBorder="1" applyAlignment="1">
      <alignment horizontal="center" vertical="center" wrapText="1"/>
    </xf>
    <xf numFmtId="0" fontId="0" fillId="0" borderId="86" xfId="0" applyBorder="1" applyAlignment="1">
      <alignment horizontal="center" vertical="center" wrapText="1"/>
    </xf>
    <xf numFmtId="0" fontId="58" fillId="0" borderId="82" xfId="0" applyFont="1" applyFill="1" applyBorder="1" applyAlignment="1" applyProtection="1">
      <alignment horizontal="center" vertical="center" wrapText="1"/>
      <protection locked="0"/>
    </xf>
    <xf numFmtId="0" fontId="58" fillId="0" borderId="78" xfId="0" applyFont="1" applyFill="1" applyBorder="1" applyAlignment="1" applyProtection="1">
      <alignment horizontal="center" vertical="center" wrapText="1"/>
      <protection locked="0"/>
    </xf>
    <xf numFmtId="0" fontId="58" fillId="0" borderId="60" xfId="0" applyFont="1" applyFill="1" applyBorder="1" applyAlignment="1" applyProtection="1">
      <alignment horizontal="center" vertical="center" wrapText="1"/>
      <protection locked="0"/>
    </xf>
    <xf numFmtId="0" fontId="58" fillId="0" borderId="78" xfId="0" applyFont="1" applyBorder="1" applyAlignment="1" applyProtection="1">
      <alignment horizontal="center" vertical="center" wrapText="1"/>
      <protection locked="0"/>
    </xf>
    <xf numFmtId="0" fontId="58" fillId="0" borderId="60" xfId="0" applyFont="1" applyBorder="1" applyAlignment="1" applyProtection="1">
      <alignment horizontal="center" vertical="center" wrapText="1"/>
      <protection locked="0"/>
    </xf>
    <xf numFmtId="0" fontId="58" fillId="0" borderId="98" xfId="0" applyFont="1" applyBorder="1" applyAlignment="1" applyProtection="1">
      <alignment horizontal="center" vertical="center" wrapText="1"/>
      <protection locked="0"/>
    </xf>
    <xf numFmtId="0" fontId="0" fillId="0" borderId="82"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4" fillId="4" borderId="83" xfId="0" applyFont="1" applyFill="1" applyBorder="1" applyAlignment="1">
      <alignment horizontal="center" vertical="center"/>
    </xf>
    <xf numFmtId="0" fontId="21" fillId="0" borderId="0" xfId="0" applyFont="1" applyAlignment="1">
      <alignment horizontal="center" vertical="center"/>
    </xf>
    <xf numFmtId="0" fontId="22" fillId="6" borderId="46" xfId="0" applyFont="1" applyFill="1" applyBorder="1" applyAlignment="1">
      <alignment horizontal="center" vertical="center" wrapText="1"/>
    </xf>
    <xf numFmtId="0" fontId="22" fillId="6" borderId="48" xfId="0" applyFont="1" applyFill="1" applyBorder="1" applyAlignment="1">
      <alignment horizontal="center" vertical="center" wrapText="1"/>
    </xf>
    <xf numFmtId="0" fontId="66" fillId="0" borderId="0" xfId="0" applyFont="1" applyAlignment="1">
      <alignment horizontal="center" vertical="center"/>
    </xf>
    <xf numFmtId="0" fontId="62" fillId="0" borderId="0" xfId="0" applyFont="1" applyAlignment="1">
      <alignment horizontal="center" vertical="center"/>
    </xf>
    <xf numFmtId="0" fontId="37" fillId="3" borderId="0" xfId="0" applyFont="1" applyFill="1" applyAlignment="1">
      <alignment horizontal="justify" vertical="center" wrapText="1"/>
    </xf>
    <xf numFmtId="0" fontId="30" fillId="13" borderId="53" xfId="0" applyFont="1" applyFill="1" applyBorder="1" applyAlignment="1">
      <alignment horizontal="center" vertical="center" wrapText="1" readingOrder="1"/>
    </xf>
    <xf numFmtId="0" fontId="30" fillId="13" borderId="54" xfId="0" applyFont="1" applyFill="1" applyBorder="1" applyAlignment="1">
      <alignment horizontal="center" vertical="center" wrapText="1" readingOrder="1"/>
    </xf>
    <xf numFmtId="0" fontId="30" fillId="13" borderId="55" xfId="0" applyFont="1" applyFill="1" applyBorder="1" applyAlignment="1">
      <alignment horizontal="center" vertical="center" wrapText="1" readingOrder="1"/>
    </xf>
    <xf numFmtId="0" fontId="33" fillId="13" borderId="56" xfId="0" applyFont="1" applyFill="1" applyBorder="1" applyAlignment="1">
      <alignment horizontal="center" vertical="center" wrapText="1" readingOrder="1"/>
    </xf>
    <xf numFmtId="0" fontId="33" fillId="13" borderId="57" xfId="0" applyFont="1" applyFill="1" applyBorder="1" applyAlignment="1">
      <alignment horizontal="center" vertical="center" wrapText="1" readingOrder="1"/>
    </xf>
    <xf numFmtId="0" fontId="33" fillId="3" borderId="59" xfId="0" applyFont="1" applyFill="1" applyBorder="1" applyAlignment="1">
      <alignment horizontal="center" vertical="center" wrapText="1" readingOrder="1"/>
    </xf>
    <xf numFmtId="0" fontId="33" fillId="3" borderId="62" xfId="0" applyFont="1" applyFill="1" applyBorder="1" applyAlignment="1">
      <alignment horizontal="center" vertical="center" wrapText="1" readingOrder="1"/>
    </xf>
    <xf numFmtId="0" fontId="33" fillId="3" borderId="60" xfId="0" applyFont="1" applyFill="1" applyBorder="1" applyAlignment="1">
      <alignment horizontal="center" vertical="center" wrapText="1" readingOrder="1"/>
    </xf>
    <xf numFmtId="0" fontId="33" fillId="3" borderId="13" xfId="0" applyFont="1" applyFill="1" applyBorder="1" applyAlignment="1">
      <alignment horizontal="center" vertical="center" wrapText="1" readingOrder="1"/>
    </xf>
    <xf numFmtId="0" fontId="33" fillId="3" borderId="64" xfId="0" applyFont="1" applyFill="1" applyBorder="1" applyAlignment="1">
      <alignment horizontal="center" vertical="center" wrapText="1" readingOrder="1"/>
    </xf>
    <xf numFmtId="0" fontId="33" fillId="3" borderId="65" xfId="0" applyFont="1" applyFill="1" applyBorder="1" applyAlignment="1">
      <alignment horizontal="center" vertical="center" wrapText="1" readingOrder="1"/>
    </xf>
    <xf numFmtId="0" fontId="77" fillId="0" borderId="67" xfId="0" applyFont="1" applyBorder="1" applyAlignment="1">
      <alignment horizontal="center" vertical="center" wrapText="1"/>
    </xf>
    <xf numFmtId="0" fontId="77" fillId="0" borderId="68" xfId="0" applyFont="1" applyBorder="1" applyAlignment="1">
      <alignment horizontal="center" vertical="center"/>
    </xf>
    <xf numFmtId="0" fontId="77" fillId="0" borderId="69" xfId="0" applyFont="1" applyBorder="1" applyAlignment="1">
      <alignment horizontal="center" vertical="center"/>
    </xf>
    <xf numFmtId="0" fontId="77" fillId="0" borderId="20" xfId="0" applyFont="1" applyBorder="1" applyAlignment="1">
      <alignment horizontal="center" vertical="center" wrapText="1"/>
    </xf>
    <xf numFmtId="0" fontId="77" fillId="0" borderId="0" xfId="0" applyFont="1" applyBorder="1" applyAlignment="1">
      <alignment horizontal="center" vertical="center"/>
    </xf>
    <xf numFmtId="0" fontId="77" fillId="0" borderId="21" xfId="0" applyFont="1" applyBorder="1" applyAlignment="1">
      <alignment horizontal="center" vertical="center"/>
    </xf>
    <xf numFmtId="0" fontId="77" fillId="0" borderId="20" xfId="0" applyFont="1" applyBorder="1" applyAlignment="1">
      <alignment horizontal="center" vertical="center"/>
    </xf>
    <xf numFmtId="0" fontId="77" fillId="0" borderId="43" xfId="0" applyFont="1" applyBorder="1" applyAlignment="1">
      <alignment horizontal="center" vertical="center"/>
    </xf>
    <xf numFmtId="0" fontId="77" fillId="0" borderId="44" xfId="0" applyFont="1" applyBorder="1" applyAlignment="1">
      <alignment horizontal="center" vertical="center"/>
    </xf>
    <xf numFmtId="0" fontId="77" fillId="0" borderId="45" xfId="0" applyFont="1" applyBorder="1" applyAlignment="1">
      <alignment horizontal="center" vertical="center"/>
    </xf>
    <xf numFmtId="0" fontId="77" fillId="0" borderId="0" xfId="0" applyFont="1" applyAlignment="1">
      <alignment horizontal="center" vertical="center"/>
    </xf>
    <xf numFmtId="0" fontId="79" fillId="25" borderId="70" xfId="0" applyFont="1" applyFill="1" applyBorder="1" applyAlignment="1">
      <alignment horizontal="center" vertical="center" wrapText="1" readingOrder="1"/>
    </xf>
    <xf numFmtId="0" fontId="79" fillId="25" borderId="71" xfId="0" applyFont="1" applyFill="1" applyBorder="1" applyAlignment="1">
      <alignment horizontal="center" vertical="center" wrapText="1" readingOrder="1"/>
    </xf>
    <xf numFmtId="0" fontId="79" fillId="25" borderId="73" xfId="0" applyFont="1" applyFill="1" applyBorder="1" applyAlignment="1">
      <alignment horizontal="center" vertical="center" wrapText="1" readingOrder="1"/>
    </xf>
    <xf numFmtId="0" fontId="79" fillId="25" borderId="0" xfId="0" applyFont="1" applyFill="1" applyAlignment="1">
      <alignment horizontal="center" vertical="center" wrapText="1" readingOrder="1"/>
    </xf>
    <xf numFmtId="0" fontId="79" fillId="25" borderId="74" xfId="0" applyFont="1" applyFill="1" applyBorder="1" applyAlignment="1">
      <alignment horizontal="center" vertical="center" wrapText="1" readingOrder="1"/>
    </xf>
    <xf numFmtId="0" fontId="79" fillId="25" borderId="75" xfId="0" applyFont="1" applyFill="1" applyBorder="1" applyAlignment="1">
      <alignment horizontal="center" vertical="center" wrapText="1" readingOrder="1"/>
    </xf>
    <xf numFmtId="0" fontId="79" fillId="25" borderId="76" xfId="0" applyFont="1" applyFill="1" applyBorder="1" applyAlignment="1">
      <alignment horizontal="center" vertical="center" wrapText="1" readingOrder="1"/>
    </xf>
    <xf numFmtId="0" fontId="79" fillId="25" borderId="77" xfId="0" applyFont="1" applyFill="1" applyBorder="1" applyAlignment="1">
      <alignment horizontal="center" vertical="center" wrapText="1" readingOrder="1"/>
    </xf>
    <xf numFmtId="0" fontId="32" fillId="3" borderId="13" xfId="0" applyFont="1" applyFill="1" applyBorder="1" applyAlignment="1">
      <alignment horizontal="center" vertical="center" wrapText="1"/>
    </xf>
    <xf numFmtId="0" fontId="79" fillId="8" borderId="70" xfId="0" applyFont="1" applyFill="1" applyBorder="1" applyAlignment="1">
      <alignment horizontal="center" vertical="center" wrapText="1" readingOrder="1"/>
    </xf>
    <xf numFmtId="0" fontId="79" fillId="8" borderId="71" xfId="0" applyFont="1" applyFill="1" applyBorder="1" applyAlignment="1">
      <alignment horizontal="center" vertical="center" wrapText="1" readingOrder="1"/>
    </xf>
    <xf numFmtId="0" fontId="79" fillId="8" borderId="73" xfId="0" applyFont="1" applyFill="1" applyBorder="1" applyAlignment="1">
      <alignment horizontal="center" vertical="center" wrapText="1" readingOrder="1"/>
    </xf>
    <xf numFmtId="0" fontId="79" fillId="8" borderId="0" xfId="0" applyFont="1" applyFill="1" applyAlignment="1">
      <alignment horizontal="center" vertical="center" wrapText="1" readingOrder="1"/>
    </xf>
    <xf numFmtId="0" fontId="79" fillId="8" borderId="74" xfId="0" applyFont="1" applyFill="1" applyBorder="1" applyAlignment="1">
      <alignment horizontal="center" vertical="center" wrapText="1" readingOrder="1"/>
    </xf>
    <xf numFmtId="0" fontId="79" fillId="8" borderId="75" xfId="0" applyFont="1" applyFill="1" applyBorder="1" applyAlignment="1">
      <alignment horizontal="center" vertical="center" wrapText="1" readingOrder="1"/>
    </xf>
    <xf numFmtId="0" fontId="79" fillId="8" borderId="76" xfId="0" applyFont="1" applyFill="1" applyBorder="1" applyAlignment="1">
      <alignment horizontal="center" vertical="center" wrapText="1" readingOrder="1"/>
    </xf>
    <xf numFmtId="0" fontId="79" fillId="8" borderId="77" xfId="0" applyFont="1" applyFill="1" applyBorder="1" applyAlignment="1">
      <alignment horizontal="center" vertical="center" wrapText="1" readingOrder="1"/>
    </xf>
    <xf numFmtId="0" fontId="32" fillId="0" borderId="13" xfId="0" applyFont="1" applyBorder="1" applyAlignment="1">
      <alignment horizontal="center" vertical="center" wrapText="1"/>
    </xf>
    <xf numFmtId="0" fontId="77" fillId="0" borderId="68" xfId="0" applyFont="1" applyBorder="1" applyAlignment="1">
      <alignment horizontal="center" vertical="center" wrapText="1"/>
    </xf>
    <xf numFmtId="0" fontId="2" fillId="0" borderId="0" xfId="0" applyFont="1" applyAlignment="1">
      <alignment horizontal="center" vertical="center" wrapText="1"/>
    </xf>
    <xf numFmtId="0" fontId="78" fillId="14" borderId="0" xfId="0" applyFont="1" applyFill="1" applyAlignment="1">
      <alignment horizontal="center" vertical="center" wrapText="1" readingOrder="1"/>
    </xf>
    <xf numFmtId="0" fontId="39" fillId="5" borderId="0" xfId="0" applyFont="1" applyFill="1" applyAlignment="1">
      <alignment horizontal="center" vertical="center" wrapText="1"/>
    </xf>
    <xf numFmtId="0" fontId="78" fillId="14" borderId="0" xfId="0" applyFont="1" applyFill="1" applyAlignment="1">
      <alignment horizontal="center" vertical="center" textRotation="90" wrapText="1" readingOrder="1"/>
    </xf>
    <xf numFmtId="0" fontId="78" fillId="14" borderId="21" xfId="0" applyFont="1" applyFill="1" applyBorder="1" applyAlignment="1">
      <alignment horizontal="center" vertical="center" textRotation="90" wrapText="1" readingOrder="1"/>
    </xf>
    <xf numFmtId="0" fontId="79" fillId="16" borderId="70" xfId="0" applyFont="1" applyFill="1" applyBorder="1" applyAlignment="1">
      <alignment horizontal="center" vertical="center" wrapText="1" readingOrder="1"/>
    </xf>
    <xf numFmtId="0" fontId="79" fillId="16" borderId="71" xfId="0" applyFont="1" applyFill="1" applyBorder="1" applyAlignment="1">
      <alignment horizontal="center" vertical="center" wrapText="1" readingOrder="1"/>
    </xf>
    <xf numFmtId="0" fontId="79" fillId="16" borderId="72" xfId="0" applyFont="1" applyFill="1" applyBorder="1" applyAlignment="1">
      <alignment horizontal="center" vertical="center" wrapText="1" readingOrder="1"/>
    </xf>
    <xf numFmtId="0" fontId="79" fillId="16" borderId="73" xfId="0" applyFont="1" applyFill="1" applyBorder="1" applyAlignment="1">
      <alignment horizontal="center" vertical="center" wrapText="1" readingOrder="1"/>
    </xf>
    <xf numFmtId="0" fontId="79" fillId="16" borderId="0" xfId="0" applyFont="1" applyFill="1" applyAlignment="1">
      <alignment horizontal="center" vertical="center" wrapText="1" readingOrder="1"/>
    </xf>
    <xf numFmtId="0" fontId="79" fillId="16" borderId="74" xfId="0" applyFont="1" applyFill="1" applyBorder="1" applyAlignment="1">
      <alignment horizontal="center" vertical="center" wrapText="1" readingOrder="1"/>
    </xf>
    <xf numFmtId="0" fontId="79" fillId="16" borderId="75" xfId="0" applyFont="1" applyFill="1" applyBorder="1" applyAlignment="1">
      <alignment horizontal="center" vertical="center" wrapText="1" readingOrder="1"/>
    </xf>
    <xf numFmtId="0" fontId="79" fillId="16" borderId="76" xfId="0" applyFont="1" applyFill="1" applyBorder="1" applyAlignment="1">
      <alignment horizontal="center" vertical="center" wrapText="1" readingOrder="1"/>
    </xf>
    <xf numFmtId="0" fontId="79" fillId="16" borderId="77" xfId="0" applyFont="1" applyFill="1" applyBorder="1" applyAlignment="1">
      <alignment horizontal="center" vertical="center" wrapText="1" readingOrder="1"/>
    </xf>
    <xf numFmtId="0" fontId="79" fillId="15" borderId="70" xfId="0" applyFont="1" applyFill="1" applyBorder="1" applyAlignment="1">
      <alignment horizontal="center" vertical="center" wrapText="1" readingOrder="1"/>
    </xf>
    <xf numFmtId="0" fontId="79" fillId="15" borderId="71" xfId="0" applyFont="1" applyFill="1" applyBorder="1" applyAlignment="1">
      <alignment horizontal="center" vertical="center" wrapText="1" readingOrder="1"/>
    </xf>
    <xf numFmtId="0" fontId="79" fillId="15" borderId="73" xfId="0" applyFont="1" applyFill="1" applyBorder="1" applyAlignment="1">
      <alignment horizontal="center" vertical="center" wrapText="1" readingOrder="1"/>
    </xf>
    <xf numFmtId="0" fontId="79" fillId="15" borderId="0" xfId="0" applyFont="1" applyFill="1" applyAlignment="1">
      <alignment horizontal="center" vertical="center" wrapText="1" readingOrder="1"/>
    </xf>
    <xf numFmtId="0" fontId="79" fillId="15" borderId="75" xfId="0" applyFont="1" applyFill="1" applyBorder="1" applyAlignment="1">
      <alignment horizontal="center" vertical="center" wrapText="1" readingOrder="1"/>
    </xf>
    <xf numFmtId="0" fontId="79" fillId="15" borderId="76" xfId="0" applyFont="1" applyFill="1" applyBorder="1" applyAlignment="1">
      <alignment horizontal="center" vertical="center" wrapText="1" readingOrder="1"/>
    </xf>
    <xf numFmtId="0" fontId="32" fillId="3" borderId="84" xfId="0" applyFont="1" applyFill="1" applyBorder="1" applyAlignment="1">
      <alignment horizontal="center" vertical="center" wrapText="1"/>
    </xf>
    <xf numFmtId="0" fontId="32" fillId="3" borderId="91" xfId="0" applyFont="1" applyFill="1" applyBorder="1" applyAlignment="1">
      <alignment horizontal="center" vertical="center" wrapText="1"/>
    </xf>
    <xf numFmtId="0" fontId="32" fillId="3" borderId="85" xfId="0" applyFont="1" applyFill="1" applyBorder="1" applyAlignment="1">
      <alignment horizontal="center" vertical="center" wrapText="1"/>
    </xf>
    <xf numFmtId="0" fontId="32" fillId="3" borderId="90" xfId="0" applyFont="1" applyFill="1" applyBorder="1" applyAlignment="1">
      <alignment horizontal="center" vertical="center" wrapText="1"/>
    </xf>
    <xf numFmtId="0" fontId="32" fillId="3" borderId="86" xfId="0" applyFont="1" applyFill="1" applyBorder="1" applyAlignment="1">
      <alignment horizontal="center" vertical="center" wrapText="1"/>
    </xf>
    <xf numFmtId="0" fontId="32" fillId="3" borderId="89" xfId="0" applyFont="1" applyFill="1" applyBorder="1" applyAlignment="1">
      <alignment horizontal="center" vertical="center" wrapText="1"/>
    </xf>
    <xf numFmtId="1" fontId="81" fillId="0" borderId="88" xfId="0" applyNumberFormat="1" applyFont="1" applyBorder="1" applyAlignment="1">
      <alignment horizontal="center" vertical="center"/>
    </xf>
    <xf numFmtId="0" fontId="81" fillId="0" borderId="13" xfId="0" applyFont="1" applyBorder="1" applyAlignment="1">
      <alignment horizontal="center" vertical="center"/>
    </xf>
    <xf numFmtId="0" fontId="81" fillId="0" borderId="65" xfId="0" applyFont="1" applyBorder="1" applyAlignment="1">
      <alignment horizontal="center" vertical="center"/>
    </xf>
    <xf numFmtId="0" fontId="31" fillId="0" borderId="98" xfId="0" applyFont="1" applyBorder="1" applyAlignment="1" applyProtection="1">
      <alignment horizontal="center" vertical="center"/>
      <protection locked="0"/>
    </xf>
    <xf numFmtId="0" fontId="31" fillId="0" borderId="78" xfId="0" applyFont="1" applyBorder="1" applyAlignment="1" applyProtection="1">
      <alignment horizontal="center" vertical="center"/>
      <protection locked="0"/>
    </xf>
    <xf numFmtId="0" fontId="31" fillId="0" borderId="101" xfId="0" applyFont="1" applyBorder="1" applyAlignment="1" applyProtection="1">
      <alignment horizontal="center" vertical="center"/>
      <protection locked="0"/>
    </xf>
    <xf numFmtId="0" fontId="31" fillId="0" borderId="98" xfId="0" applyFont="1" applyBorder="1" applyAlignment="1">
      <alignment horizontal="center" vertical="center"/>
    </xf>
    <xf numFmtId="0" fontId="31" fillId="0" borderId="78" xfId="0" applyFont="1" applyBorder="1" applyAlignment="1">
      <alignment horizontal="center" vertical="center"/>
    </xf>
    <xf numFmtId="0" fontId="31" fillId="0" borderId="101" xfId="0" applyFont="1" applyBorder="1" applyAlignment="1">
      <alignment horizontal="center" vertical="center"/>
    </xf>
    <xf numFmtId="14" fontId="31" fillId="0" borderId="98" xfId="0" applyNumberFormat="1" applyFont="1" applyBorder="1" applyAlignment="1">
      <alignment horizontal="center" vertical="center"/>
    </xf>
    <xf numFmtId="0" fontId="31" fillId="0" borderId="98" xfId="0" applyFont="1" applyBorder="1" applyAlignment="1">
      <alignment horizontal="center" wrapText="1"/>
    </xf>
    <xf numFmtId="0" fontId="31" fillId="0" borderId="78" xfId="0" applyFont="1" applyBorder="1" applyAlignment="1">
      <alignment horizontal="center" wrapText="1"/>
    </xf>
    <xf numFmtId="0" fontId="31" fillId="0" borderId="101" xfId="0" applyFont="1" applyBorder="1" applyAlignment="1">
      <alignment horizontal="center" wrapText="1"/>
    </xf>
    <xf numFmtId="0" fontId="81" fillId="0" borderId="98" xfId="0" applyFont="1" applyBorder="1" applyAlignment="1" applyProtection="1">
      <alignment horizontal="left" vertical="center" wrapText="1"/>
      <protection locked="0"/>
    </xf>
    <xf numFmtId="0" fontId="81" fillId="0" borderId="78" xfId="0" applyFont="1" applyBorder="1" applyAlignment="1" applyProtection="1">
      <alignment horizontal="left" vertical="center" wrapText="1"/>
      <protection locked="0"/>
    </xf>
    <xf numFmtId="0" fontId="81" fillId="0" borderId="101" xfId="0" applyFont="1" applyBorder="1" applyAlignment="1" applyProtection="1">
      <alignment horizontal="left" vertical="center" wrapText="1"/>
      <protection locked="0"/>
    </xf>
    <xf numFmtId="0" fontId="81" fillId="0" borderId="98" xfId="0" applyFont="1" applyBorder="1" applyAlignment="1" applyProtection="1">
      <alignment horizontal="center" vertical="center" wrapText="1"/>
      <protection locked="0"/>
    </xf>
    <xf numFmtId="0" fontId="81" fillId="0" borderId="78" xfId="0" applyFont="1" applyBorder="1" applyAlignment="1" applyProtection="1">
      <alignment horizontal="center" vertical="center" wrapText="1"/>
      <protection locked="0"/>
    </xf>
    <xf numFmtId="0" fontId="81" fillId="0" borderId="101" xfId="0" applyFont="1" applyBorder="1" applyAlignment="1" applyProtection="1">
      <alignment horizontal="center" vertical="center" wrapText="1"/>
      <protection locked="0"/>
    </xf>
    <xf numFmtId="0" fontId="81" fillId="0" borderId="98" xfId="0" applyFont="1" applyBorder="1" applyAlignment="1" applyProtection="1">
      <alignment horizontal="center" vertical="center"/>
      <protection locked="0"/>
    </xf>
    <xf numFmtId="0" fontId="81" fillId="0" borderId="78" xfId="0" applyFont="1" applyBorder="1" applyAlignment="1" applyProtection="1">
      <alignment horizontal="center" vertical="center"/>
      <protection locked="0"/>
    </xf>
    <xf numFmtId="0" fontId="81" fillId="0" borderId="101" xfId="0" applyFont="1" applyBorder="1" applyAlignment="1" applyProtection="1">
      <alignment horizontal="center" vertical="center"/>
      <protection locked="0"/>
    </xf>
    <xf numFmtId="0" fontId="81" fillId="0" borderId="88" xfId="0" applyFont="1" applyBorder="1" applyAlignment="1" applyProtection="1">
      <alignment horizontal="center" vertical="center"/>
      <protection locked="0"/>
    </xf>
    <xf numFmtId="0" fontId="81" fillId="0" borderId="13" xfId="0" applyFont="1" applyBorder="1" applyAlignment="1" applyProtection="1">
      <alignment horizontal="center" vertical="center"/>
      <protection locked="0"/>
    </xf>
    <xf numFmtId="0" fontId="81" fillId="0" borderId="65" xfId="0" applyFont="1" applyBorder="1" applyAlignment="1" applyProtection="1">
      <alignment horizontal="center" vertical="center"/>
      <protection locked="0"/>
    </xf>
    <xf numFmtId="0" fontId="31" fillId="0" borderId="88" xfId="0" applyFont="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0" fontId="31" fillId="0" borderId="65" xfId="0" applyFont="1" applyBorder="1" applyAlignment="1" applyProtection="1">
      <alignment horizontal="center" vertical="center"/>
      <protection locked="0"/>
    </xf>
    <xf numFmtId="1" fontId="81" fillId="0" borderId="97" xfId="0" applyNumberFormat="1" applyFont="1" applyBorder="1" applyAlignment="1" applyProtection="1">
      <alignment horizontal="center" vertical="center" wrapText="1"/>
      <protection locked="0"/>
    </xf>
    <xf numFmtId="1" fontId="81" fillId="0" borderId="99" xfId="0" applyNumberFormat="1" applyFont="1" applyBorder="1" applyAlignment="1" applyProtection="1">
      <alignment horizontal="center" vertical="center" wrapText="1"/>
      <protection locked="0"/>
    </xf>
    <xf numFmtId="1" fontId="81" fillId="0" borderId="100" xfId="0" applyNumberFormat="1" applyFont="1" applyBorder="1" applyAlignment="1" applyProtection="1">
      <alignment horizontal="center" vertical="center" wrapText="1"/>
      <protection locked="0"/>
    </xf>
    <xf numFmtId="1" fontId="81" fillId="0" borderId="98" xfId="0" applyNumberFormat="1" applyFont="1" applyBorder="1" applyAlignment="1" applyProtection="1">
      <alignment horizontal="center" vertical="center" wrapText="1"/>
      <protection locked="0"/>
    </xf>
    <xf numFmtId="0" fontId="0" fillId="0" borderId="101" xfId="0" applyBorder="1" applyAlignment="1">
      <alignment horizontal="center" vertical="center" wrapText="1"/>
    </xf>
    <xf numFmtId="0" fontId="82" fillId="4" borderId="94" xfId="0" applyFont="1" applyFill="1" applyBorder="1" applyAlignment="1">
      <alignment horizontal="center" vertical="center"/>
    </xf>
    <xf numFmtId="0" fontId="82" fillId="4" borderId="104" xfId="0" applyFont="1" applyFill="1" applyBorder="1" applyAlignment="1">
      <alignment horizontal="center" vertical="center"/>
    </xf>
    <xf numFmtId="0" fontId="82" fillId="4" borderId="95" xfId="0" applyFont="1" applyFill="1" applyBorder="1" applyAlignment="1">
      <alignment horizontal="center" vertical="center"/>
    </xf>
    <xf numFmtId="0" fontId="82" fillId="23" borderId="92" xfId="0" applyFont="1" applyFill="1" applyBorder="1" applyAlignment="1" applyProtection="1">
      <alignment horizontal="center" vertical="center" wrapText="1"/>
      <protection locked="0"/>
    </xf>
    <xf numFmtId="0" fontId="82" fillId="4" borderId="92" xfId="0" applyFont="1" applyFill="1" applyBorder="1" applyAlignment="1" applyProtection="1">
      <alignment horizontal="center" vertical="center" wrapText="1"/>
      <protection locked="0"/>
    </xf>
    <xf numFmtId="0" fontId="84" fillId="4" borderId="2" xfId="0" applyFont="1" applyFill="1" applyBorder="1" applyAlignment="1">
      <alignment horizontal="center" vertical="center" wrapText="1"/>
    </xf>
    <xf numFmtId="0" fontId="84" fillId="4" borderId="105" xfId="0" applyFont="1" applyFill="1" applyBorder="1" applyAlignment="1">
      <alignment horizontal="center" vertical="center" wrapText="1"/>
    </xf>
    <xf numFmtId="0" fontId="84" fillId="4" borderId="0" xfId="0" applyFont="1" applyFill="1" applyBorder="1" applyAlignment="1">
      <alignment horizontal="center" vertical="center" wrapText="1"/>
    </xf>
    <xf numFmtId="0" fontId="84" fillId="4" borderId="90" xfId="0" applyFont="1" applyFill="1" applyBorder="1" applyAlignment="1">
      <alignment horizontal="center" vertical="center" wrapText="1"/>
    </xf>
    <xf numFmtId="0" fontId="83" fillId="4" borderId="93" xfId="0" applyFont="1" applyFill="1" applyBorder="1" applyAlignment="1">
      <alignment horizontal="center" vertical="center" wrapText="1"/>
    </xf>
    <xf numFmtId="0" fontId="83" fillId="4" borderId="96" xfId="0" applyFont="1" applyFill="1" applyBorder="1" applyAlignment="1">
      <alignment horizontal="center" vertical="center" wrapText="1"/>
    </xf>
    <xf numFmtId="0" fontId="83" fillId="4" borderId="94" xfId="0" applyFont="1" applyFill="1" applyBorder="1" applyAlignment="1">
      <alignment horizontal="center" vertical="center" wrapText="1"/>
    </xf>
    <xf numFmtId="0" fontId="83" fillId="4" borderId="95" xfId="0" applyFont="1" applyFill="1" applyBorder="1" applyAlignment="1">
      <alignment horizontal="center" vertical="center" wrapText="1"/>
    </xf>
    <xf numFmtId="0" fontId="82" fillId="4" borderId="94" xfId="0" applyFont="1" applyFill="1" applyBorder="1" applyAlignment="1" applyProtection="1">
      <alignment horizontal="center" vertical="center" wrapText="1"/>
      <protection locked="0"/>
    </xf>
    <xf numFmtId="0" fontId="74" fillId="24" borderId="102" xfId="0" applyFont="1" applyFill="1" applyBorder="1" applyAlignment="1">
      <alignment horizontal="center"/>
    </xf>
    <xf numFmtId="0" fontId="74" fillId="24" borderId="103" xfId="0" applyFont="1" applyFill="1" applyBorder="1" applyAlignment="1">
      <alignment horizontal="center"/>
    </xf>
    <xf numFmtId="0" fontId="31" fillId="0" borderId="98" xfId="0" applyFont="1" applyBorder="1" applyAlignment="1">
      <alignment horizontal="justify" vertical="center" wrapText="1"/>
    </xf>
    <xf numFmtId="0" fontId="31" fillId="0" borderId="78" xfId="0" applyFont="1" applyBorder="1" applyAlignment="1">
      <alignment horizontal="justify" vertical="center" wrapText="1"/>
    </xf>
    <xf numFmtId="0" fontId="31" fillId="0" borderId="101" xfId="0" applyFont="1" applyBorder="1" applyAlignment="1">
      <alignment horizontal="justify" vertical="center" wrapText="1"/>
    </xf>
    <xf numFmtId="0" fontId="31" fillId="0" borderId="98" xfId="0" applyFont="1" applyBorder="1" applyAlignment="1">
      <alignment horizontal="center" vertical="center" wrapText="1"/>
    </xf>
    <xf numFmtId="0" fontId="31" fillId="0" borderId="78" xfId="0" applyFont="1" applyBorder="1" applyAlignment="1">
      <alignment horizontal="center" vertical="center" wrapText="1"/>
    </xf>
    <xf numFmtId="0" fontId="31" fillId="0" borderId="101" xfId="0" applyFont="1" applyBorder="1" applyAlignment="1">
      <alignment horizontal="center" vertical="center" wrapText="1"/>
    </xf>
    <xf numFmtId="1" fontId="81" fillId="0" borderId="78" xfId="0" applyNumberFormat="1" applyFont="1" applyBorder="1" applyAlignment="1" applyProtection="1">
      <alignment horizontal="center" vertical="center" wrapText="1"/>
      <protection locked="0"/>
    </xf>
    <xf numFmtId="1" fontId="81" fillId="0" borderId="101" xfId="0" applyNumberFormat="1" applyFont="1" applyBorder="1" applyAlignment="1" applyProtection="1">
      <alignment horizontal="center" vertical="center" wrapText="1"/>
      <protection locked="0"/>
    </xf>
    <xf numFmtId="14" fontId="58" fillId="0" borderId="98" xfId="0" applyNumberFormat="1" applyFont="1" applyBorder="1" applyAlignment="1">
      <alignment horizontal="center" vertical="center"/>
    </xf>
    <xf numFmtId="0" fontId="58" fillId="0" borderId="78" xfId="0" applyFont="1" applyBorder="1" applyAlignment="1">
      <alignment horizontal="center" vertical="center"/>
    </xf>
    <xf numFmtId="0" fontId="58" fillId="0" borderId="98" xfId="0" applyFont="1" applyBorder="1" applyAlignment="1">
      <alignment horizontal="center" vertical="center" wrapText="1"/>
    </xf>
    <xf numFmtId="0" fontId="58" fillId="0" borderId="78" xfId="0" applyFont="1" applyBorder="1" applyAlignment="1">
      <alignment horizontal="center" vertical="center" wrapText="1"/>
    </xf>
    <xf numFmtId="1" fontId="58" fillId="0" borderId="88" xfId="0" applyNumberFormat="1" applyFont="1" applyBorder="1" applyAlignment="1">
      <alignment horizontal="center" vertical="center"/>
    </xf>
    <xf numFmtId="0" fontId="58" fillId="0" borderId="13" xfId="0" applyFont="1" applyBorder="1" applyAlignment="1">
      <alignment horizontal="center" vertical="center"/>
    </xf>
    <xf numFmtId="0" fontId="58" fillId="0" borderId="82" xfId="0" applyFont="1" applyBorder="1" applyAlignment="1">
      <alignment horizontal="center" vertical="center"/>
    </xf>
    <xf numFmtId="0" fontId="58" fillId="0" borderId="65" xfId="0" applyFont="1" applyBorder="1" applyAlignment="1">
      <alignment horizontal="center" vertical="center"/>
    </xf>
    <xf numFmtId="0" fontId="58" fillId="0" borderId="13" xfId="0" applyFont="1" applyBorder="1" applyAlignment="1">
      <alignment horizontal="center" wrapText="1"/>
    </xf>
    <xf numFmtId="0" fontId="58" fillId="0" borderId="82" xfId="0" applyFont="1" applyBorder="1" applyAlignment="1">
      <alignment horizontal="center" wrapText="1"/>
    </xf>
    <xf numFmtId="0" fontId="58" fillId="0" borderId="106" xfId="0" applyFont="1" applyBorder="1" applyAlignment="1">
      <alignment horizontal="center" vertical="center"/>
    </xf>
    <xf numFmtId="0" fontId="58" fillId="0" borderId="85" xfId="0" applyFont="1" applyBorder="1" applyAlignment="1">
      <alignment horizontal="center" vertical="center"/>
    </xf>
    <xf numFmtId="0" fontId="58" fillId="0" borderId="109" xfId="0" applyFont="1" applyBorder="1" applyAlignment="1">
      <alignment horizontal="center" vertical="center"/>
    </xf>
    <xf numFmtId="0" fontId="58" fillId="0" borderId="88"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65" xfId="0" applyFont="1" applyBorder="1" applyAlignment="1">
      <alignment horizontal="center" vertical="center" wrapText="1"/>
    </xf>
    <xf numFmtId="0" fontId="58" fillId="0" borderId="98" xfId="0" applyFont="1" applyBorder="1" applyAlignment="1">
      <alignment horizontal="center"/>
    </xf>
    <xf numFmtId="0" fontId="58" fillId="0" borderId="78" xfId="0" applyFont="1" applyBorder="1" applyAlignment="1">
      <alignment horizontal="center"/>
    </xf>
    <xf numFmtId="0" fontId="58" fillId="0" borderId="101" xfId="0" applyFont="1" applyBorder="1" applyAlignment="1">
      <alignment horizontal="center"/>
    </xf>
    <xf numFmtId="0" fontId="58" fillId="0" borderId="101" xfId="0" applyFont="1" applyBorder="1" applyAlignment="1">
      <alignment horizontal="center" vertical="center"/>
    </xf>
    <xf numFmtId="14" fontId="58" fillId="17" borderId="98" xfId="0" applyNumberFormat="1" applyFont="1" applyFill="1" applyBorder="1" applyAlignment="1">
      <alignment horizontal="center" vertical="center"/>
    </xf>
    <xf numFmtId="0" fontId="58" fillId="17" borderId="78" xfId="0" applyFont="1" applyFill="1" applyBorder="1" applyAlignment="1">
      <alignment horizontal="center" vertical="center"/>
    </xf>
    <xf numFmtId="0" fontId="58" fillId="17" borderId="101" xfId="0" applyFont="1" applyFill="1" applyBorder="1" applyAlignment="1">
      <alignment horizontal="center" vertical="center"/>
    </xf>
    <xf numFmtId="0" fontId="58" fillId="17" borderId="107" xfId="0" applyFont="1" applyFill="1" applyBorder="1" applyAlignment="1">
      <alignment horizontal="center" vertical="center" wrapText="1"/>
    </xf>
    <xf numFmtId="0" fontId="58" fillId="17" borderId="108" xfId="0" applyFont="1" applyFill="1" applyBorder="1" applyAlignment="1">
      <alignment horizontal="center" vertical="center" wrapText="1"/>
    </xf>
    <xf numFmtId="0" fontId="58" fillId="17" borderId="110" xfId="0" applyFont="1" applyFill="1" applyBorder="1" applyAlignment="1">
      <alignment horizontal="center" vertical="center" wrapText="1"/>
    </xf>
    <xf numFmtId="0" fontId="58" fillId="0" borderId="98" xfId="0" applyFont="1" applyBorder="1" applyAlignment="1" applyProtection="1">
      <alignment horizontal="center" vertical="center"/>
      <protection locked="0"/>
    </xf>
    <xf numFmtId="0" fontId="58" fillId="0" borderId="78" xfId="0" applyFont="1" applyBorder="1" applyAlignment="1" applyProtection="1">
      <alignment horizontal="center" vertical="center"/>
      <protection locked="0"/>
    </xf>
    <xf numFmtId="0" fontId="58" fillId="0" borderId="88" xfId="0" applyFont="1" applyBorder="1" applyAlignment="1" applyProtection="1">
      <alignment horizontal="center" vertical="center"/>
      <protection locked="0"/>
    </xf>
    <xf numFmtId="0" fontId="58" fillId="0" borderId="13" xfId="0" applyFont="1" applyBorder="1" applyAlignment="1" applyProtection="1">
      <alignment horizontal="center" vertical="center"/>
      <protection locked="0"/>
    </xf>
    <xf numFmtId="0" fontId="58" fillId="0" borderId="82" xfId="0" applyFont="1" applyBorder="1" applyAlignment="1" applyProtection="1">
      <alignment horizontal="center" vertical="center"/>
      <protection locked="0"/>
    </xf>
    <xf numFmtId="0" fontId="58" fillId="0" borderId="101" xfId="0" applyFont="1" applyBorder="1" applyAlignment="1" applyProtection="1">
      <alignment horizontal="center" vertical="center"/>
      <protection locked="0"/>
    </xf>
    <xf numFmtId="0" fontId="58" fillId="0" borderId="65" xfId="0" applyFont="1" applyBorder="1" applyAlignment="1" applyProtection="1">
      <alignment horizontal="center" vertical="center"/>
      <protection locked="0"/>
    </xf>
    <xf numFmtId="1" fontId="58" fillId="0" borderId="97" xfId="0" applyNumberFormat="1" applyFont="1" applyBorder="1" applyAlignment="1" applyProtection="1">
      <alignment horizontal="center" vertical="center" wrapText="1"/>
      <protection locked="0"/>
    </xf>
    <xf numFmtId="1" fontId="58" fillId="0" borderId="99" xfId="0" applyNumberFormat="1" applyFont="1" applyBorder="1" applyAlignment="1" applyProtection="1">
      <alignment horizontal="center" vertical="center" wrapText="1"/>
      <protection locked="0"/>
    </xf>
    <xf numFmtId="1" fontId="58" fillId="0" borderId="98" xfId="0" applyNumberFormat="1" applyFont="1" applyBorder="1" applyAlignment="1" applyProtection="1">
      <alignment horizontal="center" vertical="center" wrapText="1"/>
      <protection locked="0"/>
    </xf>
    <xf numFmtId="0" fontId="58" fillId="0" borderId="98" xfId="0" applyFont="1" applyBorder="1" applyAlignment="1" applyProtection="1">
      <alignment horizontal="left" vertical="center" wrapText="1"/>
      <protection locked="0"/>
    </xf>
    <xf numFmtId="0" fontId="58" fillId="0" borderId="78" xfId="0" applyFont="1" applyBorder="1" applyAlignment="1" applyProtection="1">
      <alignment horizontal="left" vertical="center" wrapText="1"/>
      <protection locked="0"/>
    </xf>
    <xf numFmtId="0" fontId="26" fillId="0" borderId="101" xfId="0" applyFont="1" applyBorder="1" applyAlignment="1">
      <alignment horizontal="center" vertical="center" wrapText="1"/>
    </xf>
    <xf numFmtId="0" fontId="58" fillId="0" borderId="101" xfId="0" applyFont="1" applyBorder="1" applyAlignment="1" applyProtection="1">
      <alignment horizontal="left" vertical="center" wrapText="1"/>
      <protection locked="0"/>
    </xf>
    <xf numFmtId="0" fontId="58" fillId="0" borderId="101" xfId="0" applyFont="1" applyBorder="1" applyAlignment="1" applyProtection="1">
      <alignment horizontal="center" vertical="center" wrapText="1"/>
      <protection locked="0"/>
    </xf>
    <xf numFmtId="1" fontId="58" fillId="0" borderId="100" xfId="0" applyNumberFormat="1" applyFont="1" applyBorder="1" applyAlignment="1" applyProtection="1">
      <alignment horizontal="center" vertical="center" wrapText="1"/>
      <protection locked="0"/>
    </xf>
    <xf numFmtId="0" fontId="58" fillId="0" borderId="98" xfId="0" applyFont="1" applyBorder="1" applyAlignment="1">
      <alignment horizontal="justify" vertical="center" wrapText="1"/>
    </xf>
    <xf numFmtId="0" fontId="58" fillId="0" borderId="78" xfId="0" applyFont="1" applyBorder="1" applyAlignment="1">
      <alignment horizontal="justify" vertical="center" wrapText="1"/>
    </xf>
    <xf numFmtId="0" fontId="58" fillId="0" borderId="101" xfId="0" applyFont="1" applyBorder="1" applyAlignment="1">
      <alignment horizontal="justify" vertical="center" wrapText="1"/>
    </xf>
    <xf numFmtId="0" fontId="58" fillId="0" borderId="98" xfId="0" applyFont="1" applyBorder="1" applyAlignment="1">
      <alignment horizontal="center" vertical="center"/>
    </xf>
    <xf numFmtId="0" fontId="58" fillId="0" borderId="101" xfId="0" applyFont="1" applyBorder="1" applyAlignment="1">
      <alignment horizontal="center" vertical="center" wrapText="1"/>
    </xf>
    <xf numFmtId="0" fontId="26" fillId="0" borderId="78" xfId="0" applyFont="1" applyBorder="1" applyAlignment="1">
      <alignment horizontal="justify" vertical="center" wrapText="1"/>
    </xf>
    <xf numFmtId="0" fontId="26" fillId="0" borderId="101" xfId="0" applyFont="1" applyBorder="1" applyAlignment="1">
      <alignment horizontal="justify" vertical="center" wrapText="1"/>
    </xf>
    <xf numFmtId="0" fontId="58" fillId="0" borderId="98" xfId="0" applyFont="1" applyFill="1" applyBorder="1" applyAlignment="1">
      <alignment horizontal="center" vertical="center" wrapText="1"/>
    </xf>
    <xf numFmtId="0" fontId="58" fillId="0" borderId="78" xfId="0" applyFont="1" applyFill="1" applyBorder="1" applyAlignment="1">
      <alignment horizontal="center" vertical="center" wrapText="1"/>
    </xf>
    <xf numFmtId="0" fontId="58" fillId="0" borderId="101" xfId="0" applyFont="1" applyFill="1" applyBorder="1" applyAlignment="1">
      <alignment horizontal="center" vertical="center" wrapText="1"/>
    </xf>
    <xf numFmtId="1" fontId="58" fillId="0" borderId="97" xfId="0" applyNumberFormat="1" applyFont="1" applyFill="1" applyBorder="1" applyAlignment="1" applyProtection="1">
      <alignment horizontal="center" vertical="center" wrapText="1"/>
      <protection locked="0"/>
    </xf>
    <xf numFmtId="1" fontId="58" fillId="0" borderId="99" xfId="0" applyNumberFormat="1" applyFont="1" applyFill="1" applyBorder="1" applyAlignment="1" applyProtection="1">
      <alignment horizontal="center" vertical="center" wrapText="1"/>
      <protection locked="0"/>
    </xf>
    <xf numFmtId="1" fontId="58" fillId="0" borderId="100" xfId="0" applyNumberFormat="1" applyFont="1" applyFill="1" applyBorder="1" applyAlignment="1" applyProtection="1">
      <alignment horizontal="center" vertical="center" wrapText="1"/>
      <protection locked="0"/>
    </xf>
    <xf numFmtId="0" fontId="58" fillId="0" borderId="98" xfId="0" applyFont="1" applyFill="1" applyBorder="1" applyAlignment="1" applyProtection="1">
      <alignment horizontal="left" vertical="center" wrapText="1"/>
      <protection locked="0"/>
    </xf>
    <xf numFmtId="0" fontId="58" fillId="0" borderId="78" xfId="0" applyFont="1" applyFill="1" applyBorder="1" applyAlignment="1" applyProtection="1">
      <alignment horizontal="left" vertical="center" wrapText="1"/>
      <protection locked="0"/>
    </xf>
    <xf numFmtId="0" fontId="58" fillId="0" borderId="101" xfId="0" applyFont="1" applyFill="1" applyBorder="1" applyAlignment="1" applyProtection="1">
      <alignment horizontal="left" vertical="center" wrapText="1"/>
      <protection locked="0"/>
    </xf>
    <xf numFmtId="0" fontId="58" fillId="0" borderId="98" xfId="0" applyFont="1" applyFill="1" applyBorder="1" applyAlignment="1" applyProtection="1">
      <alignment horizontal="center" vertical="center" wrapText="1"/>
      <protection locked="0"/>
    </xf>
    <xf numFmtId="0" fontId="58" fillId="0" borderId="101" xfId="0" applyFont="1" applyFill="1" applyBorder="1" applyAlignment="1" applyProtection="1">
      <alignment horizontal="center" vertical="center" wrapText="1"/>
      <protection locked="0"/>
    </xf>
    <xf numFmtId="14" fontId="58" fillId="0" borderId="98" xfId="0" applyNumberFormat="1" applyFont="1" applyFill="1" applyBorder="1" applyAlignment="1">
      <alignment horizontal="center" vertical="center"/>
    </xf>
    <xf numFmtId="0" fontId="58" fillId="0" borderId="78" xfId="0" applyFont="1" applyFill="1" applyBorder="1" applyAlignment="1">
      <alignment horizontal="center" vertical="center"/>
    </xf>
    <xf numFmtId="0" fontId="58" fillId="0" borderId="101" xfId="0" applyFont="1" applyFill="1" applyBorder="1" applyAlignment="1">
      <alignment horizontal="center" vertical="center"/>
    </xf>
    <xf numFmtId="1" fontId="58" fillId="0" borderId="88" xfId="0" applyNumberFormat="1" applyFont="1" applyFill="1" applyBorder="1" applyAlignment="1">
      <alignment horizontal="center" vertical="center"/>
    </xf>
    <xf numFmtId="0" fontId="58" fillId="0" borderId="13" xfId="0" applyFont="1" applyFill="1" applyBorder="1" applyAlignment="1">
      <alignment horizontal="center" vertical="center"/>
    </xf>
    <xf numFmtId="0" fontId="58" fillId="0" borderId="65" xfId="0" applyFont="1" applyFill="1" applyBorder="1" applyAlignment="1">
      <alignment horizontal="center" vertical="center"/>
    </xf>
    <xf numFmtId="0" fontId="58" fillId="0" borderId="98" xfId="0" applyFont="1" applyFill="1" applyBorder="1" applyAlignment="1">
      <alignment horizontal="center" vertical="center"/>
    </xf>
    <xf numFmtId="0" fontId="58" fillId="0" borderId="98" xfId="0" applyFont="1" applyFill="1" applyBorder="1" applyAlignment="1" applyProtection="1">
      <alignment horizontal="center" vertical="center"/>
      <protection locked="0"/>
    </xf>
    <xf numFmtId="0" fontId="58" fillId="0" borderId="78" xfId="0" applyFont="1" applyFill="1" applyBorder="1" applyAlignment="1" applyProtection="1">
      <alignment horizontal="center" vertical="center"/>
      <protection locked="0"/>
    </xf>
    <xf numFmtId="0" fontId="58" fillId="0" borderId="101" xfId="0" applyFont="1" applyFill="1" applyBorder="1" applyAlignment="1" applyProtection="1">
      <alignment horizontal="center" vertical="center"/>
      <protection locked="0"/>
    </xf>
    <xf numFmtId="0" fontId="58" fillId="0" borderId="88" xfId="0" applyFont="1" applyFill="1" applyBorder="1" applyAlignment="1" applyProtection="1">
      <alignment horizontal="center" vertical="center"/>
      <protection locked="0"/>
    </xf>
    <xf numFmtId="0" fontId="58" fillId="0" borderId="13" xfId="0" applyFont="1" applyFill="1" applyBorder="1" applyAlignment="1" applyProtection="1">
      <alignment horizontal="center" vertical="center"/>
      <protection locked="0"/>
    </xf>
    <xf numFmtId="0" fontId="58" fillId="0" borderId="65" xfId="0" applyFont="1" applyFill="1" applyBorder="1" applyAlignment="1" applyProtection="1">
      <alignment horizontal="center" vertical="center"/>
      <protection locked="0"/>
    </xf>
    <xf numFmtId="1" fontId="58" fillId="0" borderId="98" xfId="0" applyNumberFormat="1" applyFont="1" applyFill="1" applyBorder="1" applyAlignment="1" applyProtection="1">
      <alignment horizontal="center" vertical="center" wrapText="1"/>
      <protection locked="0"/>
    </xf>
    <xf numFmtId="0" fontId="26" fillId="0" borderId="78" xfId="0" applyFont="1" applyFill="1" applyBorder="1" applyAlignment="1">
      <alignment horizontal="center" vertical="center" wrapText="1"/>
    </xf>
    <xf numFmtId="0" fontId="26" fillId="0" borderId="101" xfId="0" applyFont="1" applyFill="1" applyBorder="1" applyAlignment="1">
      <alignment horizontal="center" vertical="center" wrapText="1"/>
    </xf>
    <xf numFmtId="0" fontId="31" fillId="0" borderId="98" xfId="0" applyFont="1" applyBorder="1" applyAlignment="1">
      <alignment horizontal="center"/>
    </xf>
    <xf numFmtId="0" fontId="31" fillId="0" borderId="78" xfId="0" applyFont="1" applyBorder="1" applyAlignment="1">
      <alignment horizontal="center"/>
    </xf>
    <xf numFmtId="0" fontId="31" fillId="0" borderId="101" xfId="0" applyFont="1" applyBorder="1" applyAlignment="1">
      <alignment horizontal="center"/>
    </xf>
    <xf numFmtId="14" fontId="31" fillId="0" borderId="78" xfId="0" applyNumberFormat="1" applyFont="1" applyBorder="1" applyAlignment="1">
      <alignment horizontal="center" vertical="center"/>
    </xf>
    <xf numFmtId="14" fontId="31" fillId="0" borderId="101" xfId="0" applyNumberFormat="1" applyFont="1" applyBorder="1" applyAlignment="1">
      <alignment horizontal="center" vertical="center"/>
    </xf>
    <xf numFmtId="14" fontId="31" fillId="0" borderId="98" xfId="0" applyNumberFormat="1" applyFont="1" applyBorder="1" applyAlignment="1">
      <alignment horizontal="center" vertical="center" wrapText="1"/>
    </xf>
    <xf numFmtId="0" fontId="95" fillId="0" borderId="82" xfId="0" applyFont="1" applyBorder="1" applyAlignment="1">
      <alignment horizontal="center" vertical="center"/>
    </xf>
    <xf numFmtId="14" fontId="95" fillId="0" borderId="13" xfId="0" applyNumberFormat="1" applyFont="1" applyBorder="1" applyAlignment="1">
      <alignment horizontal="center" vertical="center" wrapText="1"/>
    </xf>
    <xf numFmtId="0" fontId="96" fillId="0" borderId="63" xfId="0" applyFont="1" applyBorder="1" applyAlignment="1">
      <alignment horizontal="justify" vertical="center" wrapText="1"/>
    </xf>
    <xf numFmtId="0" fontId="95" fillId="0" borderId="98" xfId="0" applyFont="1" applyBorder="1" applyAlignment="1">
      <alignment horizontal="center" vertical="center"/>
    </xf>
    <xf numFmtId="14" fontId="95" fillId="0" borderId="88" xfId="0" applyNumberFormat="1" applyFont="1" applyBorder="1" applyAlignment="1">
      <alignment horizontal="center" vertical="center" wrapText="1"/>
    </xf>
    <xf numFmtId="0" fontId="95" fillId="0" borderId="78" xfId="0" applyFont="1" applyBorder="1" applyAlignment="1">
      <alignment horizontal="center" vertical="center"/>
    </xf>
    <xf numFmtId="14" fontId="95" fillId="0" borderId="60" xfId="0" applyNumberFormat="1" applyFont="1" applyBorder="1" applyAlignment="1">
      <alignment horizontal="center" vertical="center" wrapText="1"/>
    </xf>
    <xf numFmtId="0" fontId="96" fillId="0" borderId="61" xfId="0" applyFont="1" applyBorder="1" applyAlignment="1">
      <alignment horizontal="center" vertical="center" wrapText="1"/>
    </xf>
    <xf numFmtId="0" fontId="96" fillId="0" borderId="63" xfId="0" applyFont="1" applyBorder="1" applyAlignment="1">
      <alignment horizontal="center" vertical="center" wrapText="1"/>
    </xf>
    <xf numFmtId="0" fontId="89" fillId="0" borderId="98" xfId="0" applyFont="1" applyBorder="1" applyAlignment="1">
      <alignment horizontal="center" vertical="center" wrapText="1"/>
    </xf>
    <xf numFmtId="0" fontId="89" fillId="0" borderId="78" xfId="0" applyFont="1" applyBorder="1" applyAlignment="1">
      <alignment horizontal="center" vertical="center" wrapText="1"/>
    </xf>
    <xf numFmtId="0" fontId="89" fillId="0" borderId="60" xfId="0" applyFont="1" applyBorder="1" applyAlignment="1">
      <alignment horizontal="center" vertical="center" wrapText="1"/>
    </xf>
    <xf numFmtId="0" fontId="95" fillId="0" borderId="98" xfId="0" applyFont="1" applyBorder="1" applyAlignment="1">
      <alignment horizontal="center" vertical="center"/>
    </xf>
    <xf numFmtId="0" fontId="95" fillId="0" borderId="78" xfId="0" applyFont="1" applyBorder="1" applyAlignment="1">
      <alignment horizontal="center" vertical="center"/>
    </xf>
    <xf numFmtId="14" fontId="95" fillId="0" borderId="98" xfId="0" applyNumberFormat="1" applyFont="1" applyBorder="1" applyAlignment="1">
      <alignment horizontal="center" vertical="center" wrapText="1"/>
    </xf>
    <xf numFmtId="14" fontId="95" fillId="0" borderId="78" xfId="0" applyNumberFormat="1" applyFont="1" applyBorder="1" applyAlignment="1">
      <alignment horizontal="center" vertical="center" wrapText="1"/>
    </xf>
    <xf numFmtId="14" fontId="95" fillId="0" borderId="60" xfId="0" applyNumberFormat="1" applyFont="1" applyBorder="1" applyAlignment="1">
      <alignment horizontal="center" vertical="center" wrapText="1"/>
    </xf>
    <xf numFmtId="0" fontId="96" fillId="0" borderId="107" xfId="0" applyFont="1" applyBorder="1" applyAlignment="1">
      <alignment horizontal="center" vertical="center" wrapText="1"/>
    </xf>
    <xf numFmtId="0" fontId="96" fillId="0" borderId="108" xfId="0" applyFont="1" applyBorder="1" applyAlignment="1">
      <alignment horizontal="center" vertical="center" wrapText="1"/>
    </xf>
    <xf numFmtId="0" fontId="96" fillId="0" borderId="61" xfId="0" applyFont="1" applyBorder="1" applyAlignment="1">
      <alignment horizontal="center" vertical="center" wrapText="1"/>
    </xf>
    <xf numFmtId="0" fontId="95" fillId="0" borderId="60" xfId="0" applyFont="1" applyBorder="1" applyAlignment="1">
      <alignment horizontal="center" vertical="center"/>
    </xf>
    <xf numFmtId="0" fontId="95" fillId="0" borderId="13" xfId="0" applyFont="1" applyBorder="1" applyAlignment="1">
      <alignment horizontal="center" vertical="center"/>
    </xf>
    <xf numFmtId="0" fontId="31" fillId="0" borderId="78" xfId="0" applyFont="1" applyBorder="1" applyAlignment="1">
      <alignment wrapText="1"/>
    </xf>
  </cellXfs>
  <cellStyles count="3">
    <cellStyle name="Normal" xfId="0" builtinId="0"/>
    <cellStyle name="Normal - Style1 2" xfId="1" xr:uid="{35D94056-BF35-4158-BB16-A1EB5C865F0B}"/>
    <cellStyle name="Normal 2 2" xfId="2" xr:uid="{FE1153A4-41A7-40DC-9196-9B2002F1B165}"/>
  </cellStyles>
  <dxfs count="3180">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microsoft.com/office/2017/06/relationships/rdRichValueStructure" Target="richData/rdrichvaluestructure.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microsoft.com/office/2017/06/relationships/rdRichValue" Target="richData/rdrichvalue.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microsoft.com/office/2017/06/relationships/rdRichValueTypes" Target="richData/rdRichValueTyp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7172960" y="260350"/>
          <a:ext cx="697864" cy="582930"/>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2409824</xdr:colOff>
      <xdr:row>4</xdr:row>
      <xdr:rowOff>19049</xdr:rowOff>
    </xdr:to>
    <xdr:pic>
      <xdr:nvPicPr>
        <xdr:cNvPr id="2" name="18 Imagen" descr="Logo CSJ RGB_01">
          <a:extLst>
            <a:ext uri="{FF2B5EF4-FFF2-40B4-BE49-F238E27FC236}">
              <a16:creationId xmlns:a16="http://schemas.microsoft.com/office/drawing/2014/main" id="{39E1659A-27C7-4559-B31F-A48E2AF038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2381249" cy="647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3</xdr:row>
      <xdr:rowOff>123825</xdr:rowOff>
    </xdr:to>
    <xdr:sp macro="" textlink="">
      <xdr:nvSpPr>
        <xdr:cNvPr id="3" name="CuadroTexto 4">
          <a:extLst>
            <a:ext uri="{FF2B5EF4-FFF2-40B4-BE49-F238E27FC236}">
              <a16:creationId xmlns:a16="http://schemas.microsoft.com/office/drawing/2014/main" id="{BE7DF411-D3EB-4E98-8483-A5669BFF11EC}"/>
            </a:ext>
          </a:extLst>
        </xdr:cNvPr>
        <xdr:cNvSpPr txBox="1"/>
      </xdr:nvSpPr>
      <xdr:spPr>
        <a:xfrm>
          <a:off x="9324975" y="57150"/>
          <a:ext cx="1743075" cy="55245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C375FF74-5B1E-4496-8A5B-03A9AC69E0A5}"/>
            </a:ext>
          </a:extLst>
        </xdr:cNvPr>
        <xdr:cNvGrpSpPr>
          <a:grpSpLocks/>
        </xdr:cNvGrpSpPr>
      </xdr:nvGrpSpPr>
      <xdr:grpSpPr bwMode="auto">
        <a:xfrm>
          <a:off x="8559165" y="443865"/>
          <a:ext cx="2886074" cy="234315"/>
          <a:chOff x="2381" y="720"/>
          <a:chExt cx="3154" cy="65"/>
        </a:xfrm>
      </xdr:grpSpPr>
      <xdr:pic>
        <xdr:nvPicPr>
          <xdr:cNvPr id="5" name="6 Imagen">
            <a:extLst>
              <a:ext uri="{FF2B5EF4-FFF2-40B4-BE49-F238E27FC236}">
                <a16:creationId xmlns:a16="http://schemas.microsoft.com/office/drawing/2014/main" id="{0CE478D7-B722-4977-8275-FDB24DDA42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72EC8277-685B-4C4F-97FB-1791CC3CEE3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6E932ECD-16DB-4E2D-A801-E446022F9364}"/>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180353EF-8827-4746-B613-C6FC8E3DAC6B}"/>
            </a:ext>
          </a:extLst>
        </xdr:cNvPr>
        <xdr:cNvSpPr txBox="1"/>
      </xdr:nvSpPr>
      <xdr:spPr>
        <a:xfrm>
          <a:off x="11786235" y="29203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6372583D-1E3B-4ACB-A99D-B0BE4F0539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62AEE7A-162D-499F-A97D-F9337DCD4DE9}"/>
            </a:ext>
          </a:extLst>
        </xdr:cNvPr>
        <xdr:cNvSpPr txBox="1"/>
      </xdr:nvSpPr>
      <xdr:spPr>
        <a:xfrm>
          <a:off x="61245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7957DFC6-BB87-41B3-8F54-05F158CD39FB}"/>
            </a:ext>
          </a:extLst>
        </xdr:cNvPr>
        <xdr:cNvGrpSpPr>
          <a:grpSpLocks/>
        </xdr:cNvGrpSpPr>
      </xdr:nvGrpSpPr>
      <xdr:grpSpPr bwMode="auto">
        <a:xfrm>
          <a:off x="5257801" y="441325"/>
          <a:ext cx="2886074" cy="66675"/>
          <a:chOff x="2381" y="720"/>
          <a:chExt cx="3154" cy="65"/>
        </a:xfrm>
      </xdr:grpSpPr>
      <xdr:pic>
        <xdr:nvPicPr>
          <xdr:cNvPr id="5" name="6 Imagen">
            <a:extLst>
              <a:ext uri="{FF2B5EF4-FFF2-40B4-BE49-F238E27FC236}">
                <a16:creationId xmlns:a16="http://schemas.microsoft.com/office/drawing/2014/main" id="{E6107960-5CE5-4022-BCF8-CB46F299DF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3D36F87B-9675-4DB0-BBAE-6AD534BFADE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87580101-FAF6-4A72-A2AF-209D770EA9A6}"/>
            </a:ext>
          </a:extLst>
        </xdr:cNvPr>
        <xdr:cNvPicPr>
          <a:picLocks noChangeAspect="1"/>
        </xdr:cNvPicPr>
      </xdr:nvPicPr>
      <xdr:blipFill>
        <a:blip xmlns:r="http://schemas.openxmlformats.org/officeDocument/2006/relationships" r:embed="rId4"/>
        <a:stretch>
          <a:fillRect/>
        </a:stretch>
      </xdr:blipFill>
      <xdr:spPr>
        <a:xfrm>
          <a:off x="62293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EEA8DE56-07A0-4325-9549-357182CA3875}"/>
            </a:ext>
          </a:extLst>
        </xdr:cNvPr>
        <xdr:cNvSpPr txBox="1"/>
      </xdr:nvSpPr>
      <xdr:spPr>
        <a:xfrm>
          <a:off x="8404860" y="615315"/>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3</xdr:row>
      <xdr:rowOff>6163</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8398" cy="909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550F61E5-1B6C-4DD3-AF4A-F8269EEF65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7088"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C76446D0-75A4-4003-BF60-0014F9A050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14C1A84D-FB38-47A1-9B92-E6DC7BC327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E2F4759C-E178-41A1-82C1-679964CCE9B3}">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59CBB1E-82C3-4117-9F68-2472F0D008DF}"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2623">
      <pivotArea field="1" type="button" dataOnly="0" labelOnly="1" outline="0" axis="axisRow" fieldPosition="1"/>
    </format>
    <format dxfId="2622">
      <pivotArea dataOnly="0" labelOnly="1" outline="0" fieldPosition="0">
        <references count="1">
          <reference field="0" count="1">
            <x v="0"/>
          </reference>
        </references>
      </pivotArea>
    </format>
    <format dxfId="2621">
      <pivotArea dataOnly="0" labelOnly="1" outline="0" fieldPosition="0">
        <references count="1">
          <reference field="0" count="1">
            <x v="1"/>
          </reference>
        </references>
      </pivotArea>
    </format>
    <format dxfId="2620">
      <pivotArea dataOnly="0" labelOnly="1" outline="0" fieldPosition="0">
        <references count="2">
          <reference field="0" count="1" selected="0">
            <x v="0"/>
          </reference>
          <reference field="1" count="5">
            <x v="0"/>
            <x v="6"/>
            <x v="7"/>
            <x v="8"/>
            <x v="9"/>
          </reference>
        </references>
      </pivotArea>
    </format>
    <format dxfId="2619">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fb t="e">#NAME?</fb>
    <v>4</v>
    <v>1</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3272DD-B468-4E49-B83D-F10F15F85EAB}" name="Tabla1" displayName="Tabla1" ref="B237:C247" totalsRowShown="0" headerRowDxfId="2618" dataDxfId="2617">
  <autoFilter ref="B237:C247" xr:uid="{00000000-0009-0000-0100-000001000000}"/>
  <tableColumns count="2">
    <tableColumn id="1" xr3:uid="{A0349234-F02A-492A-9A80-ED44E1EC4FF0}" name="Criterios" dataDxfId="2616"/>
    <tableColumn id="2" xr3:uid="{B9F25166-5D8D-4E4E-96B0-E759CC81BF3C}" name="Subcriterios" dataDxfId="2615"/>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7E2BD-A58C-49A2-BCBD-D0B4B1B7035D}">
  <sheetPr>
    <tabColor theme="5" tint="0.59999389629810485"/>
  </sheetPr>
  <dimension ref="A1:I18"/>
  <sheetViews>
    <sheetView showGridLines="0" workbookViewId="0">
      <selection activeCell="A9" sqref="A9"/>
    </sheetView>
  </sheetViews>
  <sheetFormatPr baseColWidth="10" defaultColWidth="11.44140625" defaultRowHeight="14.4" x14ac:dyDescent="0.3"/>
  <cols>
    <col min="1" max="1" width="28.109375" style="34" customWidth="1"/>
    <col min="2" max="2" width="18" style="34" customWidth="1"/>
    <col min="3" max="3" width="14.109375" style="269" customWidth="1"/>
    <col min="4" max="8" width="12.44140625" style="34" customWidth="1"/>
    <col min="9" max="16384" width="11.44140625" style="34"/>
  </cols>
  <sheetData>
    <row r="1" spans="1:9" ht="42" customHeight="1" x14ac:dyDescent="0.4">
      <c r="A1" s="295" t="s">
        <v>186</v>
      </c>
      <c r="B1" s="295"/>
      <c r="C1" s="295"/>
      <c r="D1" s="295"/>
      <c r="E1" s="295"/>
      <c r="F1" s="295"/>
    </row>
    <row r="5" spans="1:9" x14ac:dyDescent="0.3">
      <c r="D5" s="270"/>
      <c r="E5" s="270"/>
      <c r="F5" s="270"/>
      <c r="G5" s="270"/>
      <c r="H5" s="270"/>
    </row>
    <row r="6" spans="1:9" x14ac:dyDescent="0.3">
      <c r="D6" s="270"/>
      <c r="E6" s="270"/>
      <c r="F6" s="270"/>
      <c r="G6" s="270"/>
      <c r="H6" s="270"/>
    </row>
    <row r="7" spans="1:9" ht="28.95" customHeight="1" x14ac:dyDescent="0.65">
      <c r="A7" s="296" t="s">
        <v>217</v>
      </c>
      <c r="B7" s="296"/>
      <c r="C7" s="296"/>
      <c r="D7" s="296"/>
      <c r="E7" s="296"/>
      <c r="F7" s="296"/>
      <c r="G7" s="296"/>
      <c r="H7" s="296"/>
      <c r="I7" s="296"/>
    </row>
    <row r="9" spans="1:9" s="271" customFormat="1" ht="81.75" customHeight="1" x14ac:dyDescent="0.25">
      <c r="A9" s="272" t="s">
        <v>218</v>
      </c>
      <c r="B9" s="297" t="s">
        <v>414</v>
      </c>
      <c r="C9" s="297"/>
      <c r="D9" s="297"/>
      <c r="E9" s="297"/>
      <c r="F9" s="297"/>
      <c r="G9" s="297"/>
      <c r="H9" s="297"/>
      <c r="I9" s="297"/>
    </row>
    <row r="10" spans="1:9" s="271" customFormat="1" ht="16.649999999999999" customHeight="1" x14ac:dyDescent="0.25">
      <c r="A10" s="273"/>
      <c r="B10" s="89"/>
      <c r="C10" s="89"/>
      <c r="D10" s="273"/>
      <c r="E10" s="87"/>
      <c r="F10" s="274"/>
      <c r="G10" s="274"/>
      <c r="H10" s="274"/>
      <c r="I10" s="274"/>
    </row>
    <row r="11" spans="1:9" s="271" customFormat="1" ht="84" customHeight="1" x14ac:dyDescent="0.25">
      <c r="A11" s="272" t="s">
        <v>184</v>
      </c>
      <c r="B11" s="275" t="s">
        <v>183</v>
      </c>
      <c r="C11" s="294" t="s">
        <v>415</v>
      </c>
      <c r="D11" s="294"/>
      <c r="E11" s="294"/>
      <c r="F11" s="294"/>
      <c r="G11" s="294"/>
      <c r="H11" s="294"/>
      <c r="I11" s="294"/>
    </row>
    <row r="12" spans="1:9" ht="32.25" customHeight="1" x14ac:dyDescent="0.3">
      <c r="A12" s="276"/>
      <c r="B12" s="29"/>
      <c r="C12" s="277"/>
      <c r="D12" s="29"/>
      <c r="E12" s="29"/>
      <c r="F12" s="29"/>
      <c r="G12" s="29"/>
      <c r="H12" s="29"/>
      <c r="I12" s="29"/>
    </row>
    <row r="13" spans="1:9" ht="32.25" customHeight="1" x14ac:dyDescent="0.3">
      <c r="A13" s="278" t="s">
        <v>185</v>
      </c>
      <c r="B13" s="294"/>
      <c r="C13" s="294"/>
      <c r="D13" s="294"/>
      <c r="E13" s="294"/>
      <c r="F13" s="294"/>
      <c r="G13" s="294"/>
      <c r="H13" s="294"/>
      <c r="I13" s="294"/>
    </row>
    <row r="14" spans="1:9" s="271" customFormat="1" ht="69" customHeight="1" x14ac:dyDescent="0.25">
      <c r="A14" s="278" t="s">
        <v>182</v>
      </c>
      <c r="B14" s="294"/>
      <c r="C14" s="294"/>
      <c r="D14" s="294"/>
      <c r="E14" s="294"/>
      <c r="F14" s="294"/>
      <c r="G14" s="294"/>
      <c r="H14" s="294"/>
      <c r="I14" s="294"/>
    </row>
    <row r="15" spans="1:9" s="271" customFormat="1" ht="54" customHeight="1" x14ac:dyDescent="0.25">
      <c r="A15" s="278" t="s">
        <v>181</v>
      </c>
      <c r="B15" s="294" t="s">
        <v>179</v>
      </c>
      <c r="C15" s="294"/>
      <c r="D15" s="294"/>
      <c r="E15" s="294"/>
      <c r="F15" s="294"/>
      <c r="G15" s="294"/>
      <c r="H15" s="294"/>
      <c r="I15" s="294"/>
    </row>
    <row r="16" spans="1:9" s="271" customFormat="1" ht="54" customHeight="1" x14ac:dyDescent="0.25">
      <c r="A16" s="272" t="s">
        <v>180</v>
      </c>
      <c r="B16" s="294"/>
      <c r="C16" s="294"/>
      <c r="D16" s="294"/>
      <c r="E16" s="294"/>
      <c r="F16" s="294"/>
      <c r="G16" s="294"/>
      <c r="H16" s="294"/>
      <c r="I16" s="294"/>
    </row>
    <row r="17" spans="1:9" x14ac:dyDescent="0.3">
      <c r="A17" s="29"/>
      <c r="B17" s="29"/>
      <c r="C17" s="277"/>
      <c r="D17" s="29"/>
      <c r="E17" s="29"/>
      <c r="F17" s="29"/>
      <c r="G17" s="29"/>
      <c r="H17" s="29"/>
      <c r="I17" s="29"/>
    </row>
    <row r="18" spans="1:9" s="271" customFormat="1" ht="54.75" customHeight="1" x14ac:dyDescent="0.25">
      <c r="A18" s="272" t="s">
        <v>178</v>
      </c>
      <c r="B18" s="293" t="s">
        <v>416</v>
      </c>
      <c r="C18" s="293"/>
      <c r="D18" s="293"/>
      <c r="E18" s="293"/>
      <c r="F18" s="293"/>
      <c r="G18" s="293"/>
      <c r="H18" s="293"/>
      <c r="I18" s="293"/>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F87C5526-F506-4D32-8464-0B756A8AC42F}"/>
    <dataValidation type="list" allowBlank="1" showInputMessage="1" showErrorMessage="1" sqref="B11" xr:uid="{57793389-6BB2-4D38-8C78-D71032C5017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4B8F7-C406-4A33-98CC-92DF6FA1ED75}">
  <sheetPr>
    <tabColor rgb="FF7030A0"/>
  </sheetPr>
  <dimension ref="B4:AU63"/>
  <sheetViews>
    <sheetView topLeftCell="E30" workbookViewId="0">
      <selection activeCell="AT50" sqref="AT50"/>
    </sheetView>
  </sheetViews>
  <sheetFormatPr baseColWidth="10" defaultColWidth="11.44140625" defaultRowHeight="14.4" x14ac:dyDescent="0.3"/>
  <cols>
    <col min="1" max="1" width="3.6640625" style="7" customWidth="1"/>
    <col min="2" max="2" width="6.6640625" style="7" customWidth="1"/>
    <col min="3" max="3" width="0.5546875" style="7" hidden="1" customWidth="1"/>
    <col min="4" max="4" width="11.44140625" style="7" hidden="1" customWidth="1"/>
    <col min="5" max="5" width="9.88671875" style="7" customWidth="1"/>
    <col min="6" max="8" width="11.44140625" style="7" hidden="1" customWidth="1"/>
    <col min="9" max="9" width="8.44140625" style="7" customWidth="1"/>
    <col min="10" max="11" width="11.44140625" style="7"/>
    <col min="12" max="12" width="0.109375" style="7" customWidth="1"/>
    <col min="13" max="13" width="0.33203125" style="7" hidden="1" customWidth="1"/>
    <col min="14" max="15" width="11.44140625" style="7" hidden="1" customWidth="1"/>
    <col min="16" max="16" width="11.44140625" style="7"/>
    <col min="17" max="17" width="10.33203125" style="7" customWidth="1"/>
    <col min="18" max="18" width="11.44140625" style="7" hidden="1" customWidth="1"/>
    <col min="19" max="19" width="0.88671875" style="7" hidden="1" customWidth="1"/>
    <col min="20" max="20" width="11.44140625" style="7" hidden="1" customWidth="1"/>
    <col min="21" max="21" width="0.109375" style="7" hidden="1" customWidth="1"/>
    <col min="22" max="22" width="11.44140625" style="7"/>
    <col min="23" max="23" width="10.109375" style="7" customWidth="1"/>
    <col min="24" max="24" width="3.88671875" style="7" hidden="1" customWidth="1"/>
    <col min="25" max="25" width="4.44140625" style="7" hidden="1" customWidth="1"/>
    <col min="26" max="27" width="11.44140625" style="7" hidden="1" customWidth="1"/>
    <col min="28" max="28" width="11.44140625" style="7"/>
    <col min="29" max="29" width="9.6640625" style="7" customWidth="1"/>
    <col min="30" max="30" width="1.5546875" style="7" hidden="1" customWidth="1"/>
    <col min="31" max="32" width="11.44140625" style="7" hidden="1" customWidth="1"/>
    <col min="33" max="33" width="0.88671875" style="7" hidden="1" customWidth="1"/>
    <col min="34" max="34" width="11.44140625" style="7"/>
    <col min="35" max="35" width="13" style="7" customWidth="1"/>
    <col min="36" max="37" width="1.5546875" style="7" hidden="1" customWidth="1"/>
    <col min="38" max="38" width="1" style="7" customWidth="1"/>
    <col min="39" max="40" width="11.44140625" style="7"/>
    <col min="41" max="41" width="4.5546875" style="7" customWidth="1"/>
    <col min="42" max="42" width="2.44140625" style="7" hidden="1" customWidth="1"/>
    <col min="43" max="45" width="11.44140625" style="7" hidden="1" customWidth="1"/>
    <col min="46" max="46" width="11.44140625" style="7"/>
    <col min="47" max="47" width="15.6640625" style="7" customWidth="1"/>
    <col min="48" max="16384" width="11.44140625" style="7"/>
  </cols>
  <sheetData>
    <row r="4" spans="2:47" x14ac:dyDescent="0.3">
      <c r="B4" s="492" t="s">
        <v>356</v>
      </c>
      <c r="C4" s="492"/>
      <c r="D4" s="492"/>
      <c r="E4" s="492"/>
      <c r="F4" s="492"/>
      <c r="G4" s="492"/>
      <c r="H4" s="492"/>
      <c r="I4" s="492"/>
      <c r="J4" s="493" t="s">
        <v>8</v>
      </c>
      <c r="K4" s="493"/>
      <c r="L4" s="493"/>
      <c r="M4" s="493"/>
      <c r="N4" s="493"/>
      <c r="O4" s="493"/>
      <c r="P4" s="493"/>
      <c r="Q4" s="493"/>
      <c r="R4" s="493"/>
      <c r="S4" s="493"/>
      <c r="T4" s="493"/>
      <c r="U4" s="493"/>
      <c r="V4" s="493"/>
      <c r="W4" s="493"/>
      <c r="X4" s="493"/>
      <c r="Y4" s="493"/>
      <c r="Z4" s="493"/>
      <c r="AA4" s="493"/>
      <c r="AB4" s="493"/>
      <c r="AC4" s="493"/>
      <c r="AD4" s="493"/>
      <c r="AE4" s="493"/>
      <c r="AF4" s="493"/>
      <c r="AG4" s="493"/>
      <c r="AH4" s="493"/>
      <c r="AI4" s="493"/>
      <c r="AJ4" s="493"/>
      <c r="AK4" s="493"/>
      <c r="AL4" s="493"/>
      <c r="AT4" s="494" t="s">
        <v>25</v>
      </c>
      <c r="AU4" s="494"/>
    </row>
    <row r="5" spans="2:47" x14ac:dyDescent="0.3">
      <c r="B5" s="492"/>
      <c r="C5" s="492"/>
      <c r="D5" s="492"/>
      <c r="E5" s="492"/>
      <c r="F5" s="492"/>
      <c r="G5" s="492"/>
      <c r="H5" s="492"/>
      <c r="I5" s="492"/>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3"/>
      <c r="AJ5" s="493"/>
      <c r="AK5" s="493"/>
      <c r="AL5" s="493"/>
      <c r="AT5" s="494"/>
      <c r="AU5" s="494"/>
    </row>
    <row r="6" spans="2:47" x14ac:dyDescent="0.3">
      <c r="B6" s="492"/>
      <c r="C6" s="492"/>
      <c r="D6" s="492"/>
      <c r="E6" s="492"/>
      <c r="F6" s="492"/>
      <c r="G6" s="492"/>
      <c r="H6" s="492"/>
      <c r="I6" s="492"/>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93"/>
      <c r="AK6" s="493"/>
      <c r="AL6" s="493"/>
      <c r="AT6" s="494"/>
      <c r="AU6" s="494"/>
    </row>
    <row r="7" spans="2:47" ht="15" thickBot="1" x14ac:dyDescent="0.35"/>
    <row r="8" spans="2:47" ht="15.6" x14ac:dyDescent="0.3">
      <c r="B8" s="495" t="s">
        <v>109</v>
      </c>
      <c r="C8" s="495"/>
      <c r="D8" s="496"/>
      <c r="E8" s="462" t="s">
        <v>160</v>
      </c>
      <c r="F8" s="463"/>
      <c r="G8" s="463"/>
      <c r="H8" s="463"/>
      <c r="I8" s="464"/>
      <c r="J8" s="50" t="s">
        <v>353</v>
      </c>
      <c r="K8" s="51" t="s">
        <v>353</v>
      </c>
      <c r="L8" s="51" t="s">
        <v>353</v>
      </c>
      <c r="M8" s="51" t="s">
        <v>353</v>
      </c>
      <c r="N8" s="51" t="s">
        <v>353</v>
      </c>
      <c r="O8" s="52" t="s">
        <v>353</v>
      </c>
      <c r="P8" s="50" t="s">
        <v>353</v>
      </c>
      <c r="Q8" s="51" t="s">
        <v>353</v>
      </c>
      <c r="R8" s="51" t="s">
        <v>353</v>
      </c>
      <c r="S8" s="51" t="s">
        <v>353</v>
      </c>
      <c r="T8" s="51" t="s">
        <v>353</v>
      </c>
      <c r="U8" s="52" t="s">
        <v>353</v>
      </c>
      <c r="V8" s="50" t="s">
        <v>353</v>
      </c>
      <c r="W8" s="51" t="s">
        <v>353</v>
      </c>
      <c r="X8" s="51" t="s">
        <v>353</v>
      </c>
      <c r="Y8" s="51" t="s">
        <v>353</v>
      </c>
      <c r="Z8" s="51" t="s">
        <v>353</v>
      </c>
      <c r="AA8" s="52" t="s">
        <v>353</v>
      </c>
      <c r="AB8" s="50" t="s">
        <v>353</v>
      </c>
      <c r="AC8" s="51" t="s">
        <v>353</v>
      </c>
      <c r="AD8" s="51" t="s">
        <v>353</v>
      </c>
      <c r="AE8" s="51" t="s">
        <v>353</v>
      </c>
      <c r="AF8" s="51" t="s">
        <v>353</v>
      </c>
      <c r="AG8" s="52" t="s">
        <v>353</v>
      </c>
      <c r="AH8" s="53" t="s">
        <v>353</v>
      </c>
      <c r="AI8" s="54" t="s">
        <v>353</v>
      </c>
      <c r="AJ8" s="54" t="s">
        <v>353</v>
      </c>
      <c r="AK8" s="54" t="s">
        <v>353</v>
      </c>
      <c r="AL8" s="54" t="s">
        <v>353</v>
      </c>
      <c r="AN8" s="497" t="s">
        <v>161</v>
      </c>
      <c r="AO8" s="498"/>
      <c r="AP8" s="498"/>
      <c r="AQ8" s="498"/>
      <c r="AR8" s="498"/>
      <c r="AS8" s="499"/>
      <c r="AT8" s="481" t="s">
        <v>355</v>
      </c>
      <c r="AU8" s="481"/>
    </row>
    <row r="9" spans="2:47" ht="15.6" x14ac:dyDescent="0.3">
      <c r="B9" s="495"/>
      <c r="C9" s="495"/>
      <c r="D9" s="496"/>
      <c r="E9" s="468"/>
      <c r="F9" s="472"/>
      <c r="G9" s="472"/>
      <c r="H9" s="472"/>
      <c r="I9" s="467"/>
      <c r="J9" s="55" t="s">
        <v>353</v>
      </c>
      <c r="K9" s="56" t="s">
        <v>353</v>
      </c>
      <c r="L9" s="56" t="s">
        <v>353</v>
      </c>
      <c r="M9" s="56" t="s">
        <v>353</v>
      </c>
      <c r="N9" s="56" t="s">
        <v>353</v>
      </c>
      <c r="O9" s="57" t="s">
        <v>353</v>
      </c>
      <c r="P9" s="55" t="s">
        <v>353</v>
      </c>
      <c r="Q9" s="56" t="s">
        <v>353</v>
      </c>
      <c r="R9" s="56" t="s">
        <v>353</v>
      </c>
      <c r="S9" s="56" t="s">
        <v>353</v>
      </c>
      <c r="T9" s="56" t="s">
        <v>353</v>
      </c>
      <c r="U9" s="57" t="s">
        <v>353</v>
      </c>
      <c r="V9" s="55" t="s">
        <v>353</v>
      </c>
      <c r="W9" s="56" t="s">
        <v>353</v>
      </c>
      <c r="X9" s="56" t="s">
        <v>353</v>
      </c>
      <c r="Y9" s="56" t="s">
        <v>353</v>
      </c>
      <c r="Z9" s="56" t="s">
        <v>353</v>
      </c>
      <c r="AA9" s="57" t="s">
        <v>353</v>
      </c>
      <c r="AB9" s="55" t="s">
        <v>353</v>
      </c>
      <c r="AC9" s="56" t="s">
        <v>353</v>
      </c>
      <c r="AD9" s="56" t="s">
        <v>353</v>
      </c>
      <c r="AE9" s="56" t="s">
        <v>353</v>
      </c>
      <c r="AF9" s="56" t="s">
        <v>353</v>
      </c>
      <c r="AG9" s="57" t="s">
        <v>353</v>
      </c>
      <c r="AH9" s="58" t="s">
        <v>353</v>
      </c>
      <c r="AI9" s="59" t="s">
        <v>353</v>
      </c>
      <c r="AJ9" s="59" t="s">
        <v>353</v>
      </c>
      <c r="AK9" s="59" t="s">
        <v>353</v>
      </c>
      <c r="AL9" s="59" t="s">
        <v>353</v>
      </c>
      <c r="AN9" s="500"/>
      <c r="AO9" s="501"/>
      <c r="AP9" s="501"/>
      <c r="AQ9" s="501"/>
      <c r="AR9" s="501"/>
      <c r="AS9" s="502"/>
      <c r="AT9" s="481"/>
      <c r="AU9" s="481"/>
    </row>
    <row r="10" spans="2:47" ht="15.6" x14ac:dyDescent="0.3">
      <c r="B10" s="495"/>
      <c r="C10" s="495"/>
      <c r="D10" s="496"/>
      <c r="E10" s="468"/>
      <c r="F10" s="472"/>
      <c r="G10" s="472"/>
      <c r="H10" s="472"/>
      <c r="I10" s="467"/>
      <c r="J10" s="55" t="s">
        <v>353</v>
      </c>
      <c r="K10" s="56" t="s">
        <v>353</v>
      </c>
      <c r="L10" s="56" t="s">
        <v>353</v>
      </c>
      <c r="M10" s="56" t="s">
        <v>353</v>
      </c>
      <c r="N10" s="56" t="s">
        <v>353</v>
      </c>
      <c r="O10" s="57" t="s">
        <v>353</v>
      </c>
      <c r="P10" s="55" t="s">
        <v>353</v>
      </c>
      <c r="Q10" s="56" t="s">
        <v>353</v>
      </c>
      <c r="R10" s="56" t="s">
        <v>353</v>
      </c>
      <c r="S10" s="56" t="s">
        <v>353</v>
      </c>
      <c r="T10" s="56" t="s">
        <v>353</v>
      </c>
      <c r="U10" s="57" t="s">
        <v>353</v>
      </c>
      <c r="V10" s="55" t="s">
        <v>353</v>
      </c>
      <c r="W10" s="56" t="s">
        <v>353</v>
      </c>
      <c r="X10" s="56" t="s">
        <v>353</v>
      </c>
      <c r="Y10" s="56" t="s">
        <v>353</v>
      </c>
      <c r="Z10" s="56" t="s">
        <v>353</v>
      </c>
      <c r="AA10" s="57" t="s">
        <v>353</v>
      </c>
      <c r="AB10" s="55" t="s">
        <v>353</v>
      </c>
      <c r="AC10" s="56" t="s">
        <v>353</v>
      </c>
      <c r="AD10" s="56" t="s">
        <v>353</v>
      </c>
      <c r="AE10" s="56" t="s">
        <v>353</v>
      </c>
      <c r="AF10" s="56" t="s">
        <v>353</v>
      </c>
      <c r="AG10" s="57" t="s">
        <v>353</v>
      </c>
      <c r="AH10" s="58" t="s">
        <v>353</v>
      </c>
      <c r="AI10" s="59" t="s">
        <v>353</v>
      </c>
      <c r="AJ10" s="59" t="s">
        <v>353</v>
      </c>
      <c r="AK10" s="59" t="s">
        <v>353</v>
      </c>
      <c r="AL10" s="59" t="s">
        <v>353</v>
      </c>
      <c r="AN10" s="500"/>
      <c r="AO10" s="501"/>
      <c r="AP10" s="501"/>
      <c r="AQ10" s="501"/>
      <c r="AR10" s="501"/>
      <c r="AS10" s="502"/>
      <c r="AT10" s="481"/>
      <c r="AU10" s="481"/>
    </row>
    <row r="11" spans="2:47" ht="15.6" x14ac:dyDescent="0.3">
      <c r="B11" s="495"/>
      <c r="C11" s="495"/>
      <c r="D11" s="496"/>
      <c r="E11" s="468"/>
      <c r="F11" s="472"/>
      <c r="G11" s="472"/>
      <c r="H11" s="472"/>
      <c r="I11" s="467"/>
      <c r="J11" s="55" t="s">
        <v>353</v>
      </c>
      <c r="K11" s="56" t="s">
        <v>353</v>
      </c>
      <c r="L11" s="56" t="s">
        <v>353</v>
      </c>
      <c r="M11" s="56" t="s">
        <v>353</v>
      </c>
      <c r="N11" s="56" t="s">
        <v>353</v>
      </c>
      <c r="O11" s="57" t="s">
        <v>353</v>
      </c>
      <c r="P11" s="55" t="s">
        <v>353</v>
      </c>
      <c r="Q11" s="56" t="s">
        <v>353</v>
      </c>
      <c r="R11" s="56" t="s">
        <v>353</v>
      </c>
      <c r="S11" s="56" t="s">
        <v>353</v>
      </c>
      <c r="T11" s="56" t="s">
        <v>353</v>
      </c>
      <c r="U11" s="57" t="s">
        <v>353</v>
      </c>
      <c r="V11" s="55" t="s">
        <v>353</v>
      </c>
      <c r="W11" s="56" t="s">
        <v>353</v>
      </c>
      <c r="X11" s="56" t="s">
        <v>353</v>
      </c>
      <c r="Y11" s="56" t="s">
        <v>353</v>
      </c>
      <c r="Z11" s="56" t="s">
        <v>353</v>
      </c>
      <c r="AA11" s="57" t="s">
        <v>353</v>
      </c>
      <c r="AB11" s="55" t="s">
        <v>353</v>
      </c>
      <c r="AC11" s="56" t="s">
        <v>353</v>
      </c>
      <c r="AD11" s="56" t="s">
        <v>353</v>
      </c>
      <c r="AE11" s="56" t="s">
        <v>353</v>
      </c>
      <c r="AF11" s="56" t="s">
        <v>353</v>
      </c>
      <c r="AG11" s="57" t="s">
        <v>353</v>
      </c>
      <c r="AH11" s="58" t="s">
        <v>353</v>
      </c>
      <c r="AI11" s="59" t="s">
        <v>353</v>
      </c>
      <c r="AJ11" s="59" t="s">
        <v>353</v>
      </c>
      <c r="AK11" s="59" t="s">
        <v>353</v>
      </c>
      <c r="AL11" s="59" t="s">
        <v>353</v>
      </c>
      <c r="AN11" s="500"/>
      <c r="AO11" s="501"/>
      <c r="AP11" s="501"/>
      <c r="AQ11" s="501"/>
      <c r="AR11" s="501"/>
      <c r="AS11" s="502"/>
      <c r="AT11" s="481"/>
      <c r="AU11" s="481"/>
    </row>
    <row r="12" spans="2:47" ht="15.6" x14ac:dyDescent="0.3">
      <c r="B12" s="495"/>
      <c r="C12" s="495"/>
      <c r="D12" s="496"/>
      <c r="E12" s="468"/>
      <c r="F12" s="472"/>
      <c r="G12" s="472"/>
      <c r="H12" s="472"/>
      <c r="I12" s="467"/>
      <c r="J12" s="55" t="s">
        <v>353</v>
      </c>
      <c r="K12" s="56" t="s">
        <v>353</v>
      </c>
      <c r="L12" s="56" t="s">
        <v>353</v>
      </c>
      <c r="M12" s="56" t="s">
        <v>353</v>
      </c>
      <c r="N12" s="56" t="s">
        <v>353</v>
      </c>
      <c r="O12" s="57" t="s">
        <v>353</v>
      </c>
      <c r="P12" s="55" t="s">
        <v>353</v>
      </c>
      <c r="Q12" s="56" t="s">
        <v>353</v>
      </c>
      <c r="R12" s="56" t="s">
        <v>353</v>
      </c>
      <c r="S12" s="56" t="s">
        <v>353</v>
      </c>
      <c r="T12" s="56" t="s">
        <v>353</v>
      </c>
      <c r="U12" s="57" t="s">
        <v>353</v>
      </c>
      <c r="V12" s="55" t="s">
        <v>353</v>
      </c>
      <c r="W12" s="56" t="s">
        <v>353</v>
      </c>
      <c r="X12" s="56" t="s">
        <v>353</v>
      </c>
      <c r="Y12" s="56" t="s">
        <v>353</v>
      </c>
      <c r="Z12" s="56" t="s">
        <v>353</v>
      </c>
      <c r="AA12" s="57" t="s">
        <v>353</v>
      </c>
      <c r="AB12" s="55" t="s">
        <v>353</v>
      </c>
      <c r="AC12" s="56" t="s">
        <v>353</v>
      </c>
      <c r="AD12" s="56" t="s">
        <v>353</v>
      </c>
      <c r="AE12" s="56" t="s">
        <v>353</v>
      </c>
      <c r="AF12" s="56" t="s">
        <v>353</v>
      </c>
      <c r="AG12" s="57" t="s">
        <v>353</v>
      </c>
      <c r="AH12" s="58" t="s">
        <v>353</v>
      </c>
      <c r="AI12" s="59" t="s">
        <v>353</v>
      </c>
      <c r="AJ12" s="59" t="s">
        <v>353</v>
      </c>
      <c r="AK12" s="59" t="s">
        <v>353</v>
      </c>
      <c r="AL12" s="59" t="s">
        <v>353</v>
      </c>
      <c r="AN12" s="500"/>
      <c r="AO12" s="501"/>
      <c r="AP12" s="501"/>
      <c r="AQ12" s="501"/>
      <c r="AR12" s="501"/>
      <c r="AS12" s="502"/>
      <c r="AT12" s="481"/>
      <c r="AU12" s="481"/>
    </row>
    <row r="13" spans="2:47" ht="15.6" x14ac:dyDescent="0.3">
      <c r="B13" s="495"/>
      <c r="C13" s="495"/>
      <c r="D13" s="496"/>
      <c r="E13" s="468"/>
      <c r="F13" s="472"/>
      <c r="G13" s="472"/>
      <c r="H13" s="472"/>
      <c r="I13" s="467"/>
      <c r="J13" s="55" t="s">
        <v>353</v>
      </c>
      <c r="K13" s="56" t="s">
        <v>353</v>
      </c>
      <c r="L13" s="56" t="s">
        <v>353</v>
      </c>
      <c r="M13" s="56" t="s">
        <v>353</v>
      </c>
      <c r="N13" s="56" t="s">
        <v>353</v>
      </c>
      <c r="O13" s="57" t="s">
        <v>353</v>
      </c>
      <c r="P13" s="55" t="s">
        <v>353</v>
      </c>
      <c r="Q13" s="56" t="s">
        <v>353</v>
      </c>
      <c r="R13" s="56" t="s">
        <v>353</v>
      </c>
      <c r="S13" s="56" t="s">
        <v>353</v>
      </c>
      <c r="T13" s="56" t="s">
        <v>353</v>
      </c>
      <c r="U13" s="57" t="s">
        <v>353</v>
      </c>
      <c r="V13" s="55" t="s">
        <v>353</v>
      </c>
      <c r="W13" s="56" t="s">
        <v>353</v>
      </c>
      <c r="X13" s="56" t="s">
        <v>353</v>
      </c>
      <c r="Y13" s="56" t="s">
        <v>353</v>
      </c>
      <c r="Z13" s="56" t="s">
        <v>353</v>
      </c>
      <c r="AA13" s="57" t="s">
        <v>353</v>
      </c>
      <c r="AB13" s="55" t="s">
        <v>353</v>
      </c>
      <c r="AC13" s="56" t="s">
        <v>353</v>
      </c>
      <c r="AD13" s="56" t="s">
        <v>353</v>
      </c>
      <c r="AE13" s="56" t="s">
        <v>353</v>
      </c>
      <c r="AF13" s="56" t="s">
        <v>353</v>
      </c>
      <c r="AG13" s="57" t="s">
        <v>353</v>
      </c>
      <c r="AH13" s="58" t="s">
        <v>353</v>
      </c>
      <c r="AI13" s="59" t="s">
        <v>353</v>
      </c>
      <c r="AJ13" s="59" t="s">
        <v>353</v>
      </c>
      <c r="AK13" s="59" t="s">
        <v>353</v>
      </c>
      <c r="AL13" s="59" t="s">
        <v>353</v>
      </c>
      <c r="AN13" s="500"/>
      <c r="AO13" s="501"/>
      <c r="AP13" s="501"/>
      <c r="AQ13" s="501"/>
      <c r="AR13" s="501"/>
      <c r="AS13" s="502"/>
      <c r="AT13" s="481"/>
      <c r="AU13" s="481"/>
    </row>
    <row r="14" spans="2:47" ht="5.25" customHeight="1" thickBot="1" x14ac:dyDescent="0.35">
      <c r="B14" s="495"/>
      <c r="C14" s="495"/>
      <c r="D14" s="496"/>
      <c r="E14" s="468"/>
      <c r="F14" s="472"/>
      <c r="G14" s="472"/>
      <c r="H14" s="472"/>
      <c r="I14" s="467"/>
      <c r="J14" s="55" t="s">
        <v>353</v>
      </c>
      <c r="K14" s="56" t="s">
        <v>353</v>
      </c>
      <c r="L14" s="56" t="s">
        <v>353</v>
      </c>
      <c r="M14" s="56" t="s">
        <v>353</v>
      </c>
      <c r="N14" s="56" t="s">
        <v>353</v>
      </c>
      <c r="O14" s="57" t="s">
        <v>353</v>
      </c>
      <c r="P14" s="55" t="s">
        <v>353</v>
      </c>
      <c r="Q14" s="56" t="s">
        <v>353</v>
      </c>
      <c r="R14" s="56" t="s">
        <v>353</v>
      </c>
      <c r="S14" s="56" t="s">
        <v>353</v>
      </c>
      <c r="T14" s="56" t="s">
        <v>353</v>
      </c>
      <c r="U14" s="57" t="s">
        <v>353</v>
      </c>
      <c r="V14" s="55" t="s">
        <v>353</v>
      </c>
      <c r="W14" s="56" t="s">
        <v>353</v>
      </c>
      <c r="X14" s="56" t="s">
        <v>353</v>
      </c>
      <c r="Y14" s="56" t="s">
        <v>353</v>
      </c>
      <c r="Z14" s="56" t="s">
        <v>353</v>
      </c>
      <c r="AA14" s="57" t="s">
        <v>353</v>
      </c>
      <c r="AB14" s="55" t="s">
        <v>353</v>
      </c>
      <c r="AC14" s="56" t="s">
        <v>353</v>
      </c>
      <c r="AD14" s="56" t="s">
        <v>353</v>
      </c>
      <c r="AE14" s="56" t="s">
        <v>353</v>
      </c>
      <c r="AF14" s="56" t="s">
        <v>353</v>
      </c>
      <c r="AG14" s="57" t="s">
        <v>353</v>
      </c>
      <c r="AH14" s="58" t="s">
        <v>353</v>
      </c>
      <c r="AI14" s="59" t="s">
        <v>353</v>
      </c>
      <c r="AJ14" s="59" t="s">
        <v>353</v>
      </c>
      <c r="AK14" s="59" t="s">
        <v>353</v>
      </c>
      <c r="AL14" s="59" t="s">
        <v>353</v>
      </c>
      <c r="AN14" s="500"/>
      <c r="AO14" s="501"/>
      <c r="AP14" s="501"/>
      <c r="AQ14" s="501"/>
      <c r="AR14" s="501"/>
      <c r="AS14" s="502"/>
      <c r="AT14" s="481"/>
      <c r="AU14" s="481"/>
    </row>
    <row r="15" spans="2:47" ht="16.2" hidden="1" thickBot="1" x14ac:dyDescent="0.35">
      <c r="B15" s="495"/>
      <c r="C15" s="495"/>
      <c r="D15" s="496"/>
      <c r="E15" s="468"/>
      <c r="F15" s="472"/>
      <c r="G15" s="472"/>
      <c r="H15" s="472"/>
      <c r="I15" s="467"/>
      <c r="J15" s="55" t="s">
        <v>353</v>
      </c>
      <c r="K15" s="56" t="s">
        <v>353</v>
      </c>
      <c r="L15" s="56" t="s">
        <v>353</v>
      </c>
      <c r="M15" s="56" t="s">
        <v>353</v>
      </c>
      <c r="N15" s="56" t="s">
        <v>353</v>
      </c>
      <c r="O15" s="57" t="s">
        <v>353</v>
      </c>
      <c r="P15" s="55" t="s">
        <v>353</v>
      </c>
      <c r="Q15" s="56" t="s">
        <v>353</v>
      </c>
      <c r="R15" s="56" t="s">
        <v>353</v>
      </c>
      <c r="S15" s="56" t="s">
        <v>353</v>
      </c>
      <c r="T15" s="56" t="s">
        <v>353</v>
      </c>
      <c r="U15" s="57" t="s">
        <v>353</v>
      </c>
      <c r="V15" s="55" t="s">
        <v>353</v>
      </c>
      <c r="W15" s="56" t="s">
        <v>353</v>
      </c>
      <c r="X15" s="56" t="s">
        <v>353</v>
      </c>
      <c r="Y15" s="56" t="s">
        <v>353</v>
      </c>
      <c r="Z15" s="56" t="s">
        <v>353</v>
      </c>
      <c r="AA15" s="57" t="s">
        <v>353</v>
      </c>
      <c r="AB15" s="55" t="s">
        <v>353</v>
      </c>
      <c r="AC15" s="56" t="s">
        <v>353</v>
      </c>
      <c r="AD15" s="56" t="s">
        <v>353</v>
      </c>
      <c r="AE15" s="56" t="s">
        <v>353</v>
      </c>
      <c r="AF15" s="56" t="s">
        <v>353</v>
      </c>
      <c r="AG15" s="57" t="s">
        <v>353</v>
      </c>
      <c r="AH15" s="58" t="s">
        <v>353</v>
      </c>
      <c r="AI15" s="59" t="s">
        <v>353</v>
      </c>
      <c r="AJ15" s="59" t="s">
        <v>353</v>
      </c>
      <c r="AK15" s="59" t="s">
        <v>353</v>
      </c>
      <c r="AL15" s="59" t="s">
        <v>353</v>
      </c>
      <c r="AN15" s="500"/>
      <c r="AO15" s="501"/>
      <c r="AP15" s="501"/>
      <c r="AQ15" s="501"/>
      <c r="AR15" s="501"/>
      <c r="AS15" s="502"/>
      <c r="AT15" s="36"/>
      <c r="AU15" s="36"/>
    </row>
    <row r="16" spans="2:47" ht="16.2" hidden="1" thickBot="1" x14ac:dyDescent="0.35">
      <c r="B16" s="495"/>
      <c r="C16" s="495"/>
      <c r="D16" s="496"/>
      <c r="E16" s="468"/>
      <c r="F16" s="472"/>
      <c r="G16" s="472"/>
      <c r="H16" s="472"/>
      <c r="I16" s="467"/>
      <c r="J16" s="55" t="s">
        <v>353</v>
      </c>
      <c r="K16" s="56" t="s">
        <v>353</v>
      </c>
      <c r="L16" s="56" t="s">
        <v>353</v>
      </c>
      <c r="M16" s="56" t="s">
        <v>353</v>
      </c>
      <c r="N16" s="56" t="s">
        <v>353</v>
      </c>
      <c r="O16" s="57" t="s">
        <v>353</v>
      </c>
      <c r="P16" s="55" t="s">
        <v>353</v>
      </c>
      <c r="Q16" s="56" t="s">
        <v>353</v>
      </c>
      <c r="R16" s="56" t="s">
        <v>353</v>
      </c>
      <c r="S16" s="56" t="s">
        <v>353</v>
      </c>
      <c r="T16" s="56" t="s">
        <v>353</v>
      </c>
      <c r="U16" s="57" t="s">
        <v>353</v>
      </c>
      <c r="V16" s="55" t="s">
        <v>353</v>
      </c>
      <c r="W16" s="56" t="s">
        <v>353</v>
      </c>
      <c r="X16" s="56" t="s">
        <v>353</v>
      </c>
      <c r="Y16" s="56" t="s">
        <v>353</v>
      </c>
      <c r="Z16" s="56" t="s">
        <v>353</v>
      </c>
      <c r="AA16" s="57" t="s">
        <v>353</v>
      </c>
      <c r="AB16" s="55" t="s">
        <v>353</v>
      </c>
      <c r="AC16" s="56" t="s">
        <v>353</v>
      </c>
      <c r="AD16" s="56" t="s">
        <v>353</v>
      </c>
      <c r="AE16" s="56" t="s">
        <v>353</v>
      </c>
      <c r="AF16" s="56" t="s">
        <v>353</v>
      </c>
      <c r="AG16" s="57" t="s">
        <v>353</v>
      </c>
      <c r="AH16" s="58" t="s">
        <v>353</v>
      </c>
      <c r="AI16" s="59" t="s">
        <v>353</v>
      </c>
      <c r="AJ16" s="59" t="s">
        <v>353</v>
      </c>
      <c r="AK16" s="59" t="s">
        <v>353</v>
      </c>
      <c r="AL16" s="59" t="s">
        <v>353</v>
      </c>
      <c r="AN16" s="500"/>
      <c r="AO16" s="501"/>
      <c r="AP16" s="501"/>
      <c r="AQ16" s="501"/>
      <c r="AR16" s="501"/>
      <c r="AS16" s="502"/>
      <c r="AT16" s="36"/>
      <c r="AU16" s="36"/>
    </row>
    <row r="17" spans="2:47" ht="16.2" hidden="1" thickBot="1" x14ac:dyDescent="0.35">
      <c r="B17" s="495"/>
      <c r="C17" s="495"/>
      <c r="D17" s="496"/>
      <c r="E17" s="469"/>
      <c r="F17" s="470"/>
      <c r="G17" s="470"/>
      <c r="H17" s="470"/>
      <c r="I17" s="471"/>
      <c r="J17" s="60" t="s">
        <v>353</v>
      </c>
      <c r="K17" s="61" t="s">
        <v>353</v>
      </c>
      <c r="L17" s="61" t="s">
        <v>353</v>
      </c>
      <c r="M17" s="61" t="s">
        <v>353</v>
      </c>
      <c r="N17" s="61" t="s">
        <v>353</v>
      </c>
      <c r="O17" s="62" t="s">
        <v>353</v>
      </c>
      <c r="P17" s="55" t="s">
        <v>353</v>
      </c>
      <c r="Q17" s="56" t="s">
        <v>353</v>
      </c>
      <c r="R17" s="56" t="s">
        <v>353</v>
      </c>
      <c r="S17" s="56" t="s">
        <v>353</v>
      </c>
      <c r="T17" s="56" t="s">
        <v>353</v>
      </c>
      <c r="U17" s="57" t="s">
        <v>353</v>
      </c>
      <c r="V17" s="60" t="s">
        <v>353</v>
      </c>
      <c r="W17" s="61" t="s">
        <v>353</v>
      </c>
      <c r="X17" s="61" t="s">
        <v>353</v>
      </c>
      <c r="Y17" s="61" t="s">
        <v>353</v>
      </c>
      <c r="Z17" s="61" t="s">
        <v>353</v>
      </c>
      <c r="AA17" s="62" t="s">
        <v>353</v>
      </c>
      <c r="AB17" s="55" t="s">
        <v>353</v>
      </c>
      <c r="AC17" s="56" t="s">
        <v>353</v>
      </c>
      <c r="AD17" s="56" t="s">
        <v>353</v>
      </c>
      <c r="AE17" s="56" t="s">
        <v>353</v>
      </c>
      <c r="AF17" s="56" t="s">
        <v>353</v>
      </c>
      <c r="AG17" s="57" t="s">
        <v>353</v>
      </c>
      <c r="AH17" s="63" t="s">
        <v>353</v>
      </c>
      <c r="AI17" s="64" t="s">
        <v>353</v>
      </c>
      <c r="AJ17" s="64" t="s">
        <v>353</v>
      </c>
      <c r="AK17" s="64" t="s">
        <v>353</v>
      </c>
      <c r="AL17" s="64" t="s">
        <v>353</v>
      </c>
      <c r="AN17" s="503"/>
      <c r="AO17" s="504"/>
      <c r="AP17" s="504"/>
      <c r="AQ17" s="504"/>
      <c r="AR17" s="504"/>
      <c r="AS17" s="505"/>
      <c r="AT17" s="36"/>
      <c r="AU17" s="36"/>
    </row>
    <row r="18" spans="2:47" ht="15.75" customHeight="1" x14ac:dyDescent="0.3">
      <c r="B18" s="495"/>
      <c r="C18" s="495"/>
      <c r="D18" s="496"/>
      <c r="E18" s="462" t="s">
        <v>162</v>
      </c>
      <c r="F18" s="463"/>
      <c r="G18" s="463"/>
      <c r="H18" s="463"/>
      <c r="I18" s="463"/>
      <c r="J18" s="218" t="s">
        <v>353</v>
      </c>
      <c r="K18" s="219" t="s">
        <v>353</v>
      </c>
      <c r="L18" s="219" t="s">
        <v>353</v>
      </c>
      <c r="M18" s="219" t="s">
        <v>353</v>
      </c>
      <c r="N18" s="219" t="s">
        <v>353</v>
      </c>
      <c r="O18" s="220" t="s">
        <v>353</v>
      </c>
      <c r="P18" s="218" t="s">
        <v>353</v>
      </c>
      <c r="Q18" s="219" t="s">
        <v>353</v>
      </c>
      <c r="R18" s="65" t="s">
        <v>353</v>
      </c>
      <c r="S18" s="65" t="s">
        <v>353</v>
      </c>
      <c r="T18" s="65" t="s">
        <v>353</v>
      </c>
      <c r="U18" s="66" t="s">
        <v>353</v>
      </c>
      <c r="V18" s="50" t="s">
        <v>353</v>
      </c>
      <c r="W18" s="51" t="s">
        <v>353</v>
      </c>
      <c r="X18" s="51" t="s">
        <v>353</v>
      </c>
      <c r="Y18" s="51" t="s">
        <v>353</v>
      </c>
      <c r="Z18" s="51" t="s">
        <v>353</v>
      </c>
      <c r="AA18" s="52" t="s">
        <v>353</v>
      </c>
      <c r="AB18" s="50" t="s">
        <v>353</v>
      </c>
      <c r="AC18" s="51" t="s">
        <v>353</v>
      </c>
      <c r="AD18" s="51" t="s">
        <v>353</v>
      </c>
      <c r="AE18" s="51" t="s">
        <v>353</v>
      </c>
      <c r="AF18" s="51" t="s">
        <v>353</v>
      </c>
      <c r="AG18" s="52" t="s">
        <v>353</v>
      </c>
      <c r="AH18" s="53" t="s">
        <v>353</v>
      </c>
      <c r="AI18" s="54" t="s">
        <v>353</v>
      </c>
      <c r="AJ18" s="54" t="s">
        <v>353</v>
      </c>
      <c r="AK18" s="54" t="s">
        <v>353</v>
      </c>
      <c r="AL18" s="54" t="s">
        <v>353</v>
      </c>
      <c r="AN18" s="506" t="s">
        <v>163</v>
      </c>
      <c r="AO18" s="507"/>
      <c r="AP18" s="507"/>
      <c r="AQ18" s="507"/>
      <c r="AR18" s="507"/>
      <c r="AS18" s="507"/>
      <c r="AT18" s="512" t="s">
        <v>354</v>
      </c>
      <c r="AU18" s="513"/>
    </row>
    <row r="19" spans="2:47" ht="15.75" customHeight="1" x14ac:dyDescent="0.3">
      <c r="B19" s="495"/>
      <c r="C19" s="495"/>
      <c r="D19" s="496"/>
      <c r="E19" s="465"/>
      <c r="F19" s="472"/>
      <c r="G19" s="472"/>
      <c r="H19" s="472"/>
      <c r="I19" s="472"/>
      <c r="J19" s="221" t="s">
        <v>353</v>
      </c>
      <c r="K19" s="222" t="s">
        <v>353</v>
      </c>
      <c r="L19" s="222" t="s">
        <v>353</v>
      </c>
      <c r="M19" s="222" t="s">
        <v>353</v>
      </c>
      <c r="N19" s="222" t="s">
        <v>353</v>
      </c>
      <c r="O19" s="223" t="s">
        <v>353</v>
      </c>
      <c r="P19" s="221" t="s">
        <v>353</v>
      </c>
      <c r="Q19" s="222" t="s">
        <v>353</v>
      </c>
      <c r="R19" s="68" t="s">
        <v>353</v>
      </c>
      <c r="S19" s="68" t="s">
        <v>353</v>
      </c>
      <c r="T19" s="68" t="s">
        <v>353</v>
      </c>
      <c r="U19" s="69" t="s">
        <v>353</v>
      </c>
      <c r="V19" s="55" t="s">
        <v>353</v>
      </c>
      <c r="W19" s="56" t="s">
        <v>353</v>
      </c>
      <c r="X19" s="56" t="s">
        <v>353</v>
      </c>
      <c r="Y19" s="56" t="s">
        <v>353</v>
      </c>
      <c r="Z19" s="56" t="s">
        <v>353</v>
      </c>
      <c r="AA19" s="57" t="s">
        <v>353</v>
      </c>
      <c r="AB19" s="55" t="s">
        <v>353</v>
      </c>
      <c r="AC19" s="56" t="s">
        <v>353</v>
      </c>
      <c r="AD19" s="56" t="s">
        <v>353</v>
      </c>
      <c r="AE19" s="56" t="s">
        <v>353</v>
      </c>
      <c r="AF19" s="56" t="s">
        <v>353</v>
      </c>
      <c r="AG19" s="57" t="s">
        <v>353</v>
      </c>
      <c r="AH19" s="58" t="s">
        <v>353</v>
      </c>
      <c r="AI19" s="59" t="s">
        <v>353</v>
      </c>
      <c r="AJ19" s="59" t="s">
        <v>353</v>
      </c>
      <c r="AK19" s="59" t="s">
        <v>353</v>
      </c>
      <c r="AL19" s="59" t="s">
        <v>353</v>
      </c>
      <c r="AN19" s="508"/>
      <c r="AO19" s="509"/>
      <c r="AP19" s="509"/>
      <c r="AQ19" s="509"/>
      <c r="AR19" s="509"/>
      <c r="AS19" s="509"/>
      <c r="AT19" s="514"/>
      <c r="AU19" s="515"/>
    </row>
    <row r="20" spans="2:47" ht="15.75" customHeight="1" x14ac:dyDescent="0.3">
      <c r="B20" s="495"/>
      <c r="C20" s="495"/>
      <c r="D20" s="496"/>
      <c r="E20" s="468"/>
      <c r="F20" s="472"/>
      <c r="G20" s="472"/>
      <c r="H20" s="472"/>
      <c r="I20" s="472"/>
      <c r="J20" s="221" t="s">
        <v>353</v>
      </c>
      <c r="K20" s="222" t="s">
        <v>353</v>
      </c>
      <c r="L20" s="222" t="s">
        <v>353</v>
      </c>
      <c r="M20" s="222" t="s">
        <v>353</v>
      </c>
      <c r="N20" s="222" t="s">
        <v>353</v>
      </c>
      <c r="O20" s="223" t="s">
        <v>353</v>
      </c>
      <c r="P20" s="221" t="s">
        <v>353</v>
      </c>
      <c r="Q20" s="222" t="s">
        <v>353</v>
      </c>
      <c r="R20" s="68" t="s">
        <v>353</v>
      </c>
      <c r="S20" s="68" t="s">
        <v>353</v>
      </c>
      <c r="T20" s="68" t="s">
        <v>353</v>
      </c>
      <c r="U20" s="69" t="s">
        <v>353</v>
      </c>
      <c r="V20" s="55" t="s">
        <v>353</v>
      </c>
      <c r="W20" s="56" t="s">
        <v>353</v>
      </c>
      <c r="X20" s="56" t="s">
        <v>353</v>
      </c>
      <c r="Y20" s="56" t="s">
        <v>353</v>
      </c>
      <c r="Z20" s="56" t="s">
        <v>353</v>
      </c>
      <c r="AA20" s="57" t="s">
        <v>353</v>
      </c>
      <c r="AB20" s="55" t="s">
        <v>353</v>
      </c>
      <c r="AC20" s="56" t="s">
        <v>353</v>
      </c>
      <c r="AD20" s="56" t="s">
        <v>353</v>
      </c>
      <c r="AE20" s="56" t="s">
        <v>353</v>
      </c>
      <c r="AF20" s="56" t="s">
        <v>353</v>
      </c>
      <c r="AG20" s="57" t="s">
        <v>353</v>
      </c>
      <c r="AH20" s="58" t="s">
        <v>353</v>
      </c>
      <c r="AI20" s="59" t="s">
        <v>353</v>
      </c>
      <c r="AJ20" s="59" t="s">
        <v>353</v>
      </c>
      <c r="AK20" s="59" t="s">
        <v>353</v>
      </c>
      <c r="AL20" s="59" t="s">
        <v>353</v>
      </c>
      <c r="AN20" s="508"/>
      <c r="AO20" s="509"/>
      <c r="AP20" s="509"/>
      <c r="AQ20" s="509"/>
      <c r="AR20" s="509"/>
      <c r="AS20" s="509"/>
      <c r="AT20" s="514"/>
      <c r="AU20" s="515"/>
    </row>
    <row r="21" spans="2:47" ht="15.75" customHeight="1" x14ac:dyDescent="0.3">
      <c r="B21" s="495"/>
      <c r="C21" s="495"/>
      <c r="D21" s="496"/>
      <c r="E21" s="468"/>
      <c r="F21" s="472"/>
      <c r="G21" s="472"/>
      <c r="H21" s="472"/>
      <c r="I21" s="472"/>
      <c r="J21" s="221" t="s">
        <v>353</v>
      </c>
      <c r="K21" s="222" t="s">
        <v>353</v>
      </c>
      <c r="L21" s="222" t="s">
        <v>353</v>
      </c>
      <c r="M21" s="222" t="s">
        <v>353</v>
      </c>
      <c r="N21" s="222" t="s">
        <v>353</v>
      </c>
      <c r="O21" s="223" t="s">
        <v>353</v>
      </c>
      <c r="P21" s="221" t="s">
        <v>353</v>
      </c>
      <c r="Q21" s="222" t="s">
        <v>353</v>
      </c>
      <c r="R21" s="68" t="s">
        <v>353</v>
      </c>
      <c r="S21" s="68" t="s">
        <v>353</v>
      </c>
      <c r="T21" s="68" t="s">
        <v>353</v>
      </c>
      <c r="U21" s="69" t="s">
        <v>353</v>
      </c>
      <c r="V21" s="55" t="s">
        <v>353</v>
      </c>
      <c r="W21" s="56" t="s">
        <v>353</v>
      </c>
      <c r="X21" s="56" t="s">
        <v>353</v>
      </c>
      <c r="Y21" s="56" t="s">
        <v>353</v>
      </c>
      <c r="Z21" s="56" t="s">
        <v>353</v>
      </c>
      <c r="AA21" s="57" t="s">
        <v>353</v>
      </c>
      <c r="AB21" s="55" t="s">
        <v>353</v>
      </c>
      <c r="AC21" s="56" t="s">
        <v>353</v>
      </c>
      <c r="AD21" s="56" t="s">
        <v>353</v>
      </c>
      <c r="AE21" s="56" t="s">
        <v>353</v>
      </c>
      <c r="AF21" s="56" t="s">
        <v>353</v>
      </c>
      <c r="AG21" s="57" t="s">
        <v>353</v>
      </c>
      <c r="AH21" s="58" t="s">
        <v>353</v>
      </c>
      <c r="AI21" s="59" t="s">
        <v>353</v>
      </c>
      <c r="AJ21" s="59" t="s">
        <v>353</v>
      </c>
      <c r="AK21" s="59" t="s">
        <v>353</v>
      </c>
      <c r="AL21" s="59" t="s">
        <v>353</v>
      </c>
      <c r="AN21" s="508"/>
      <c r="AO21" s="509"/>
      <c r="AP21" s="509"/>
      <c r="AQ21" s="509"/>
      <c r="AR21" s="509"/>
      <c r="AS21" s="509"/>
      <c r="AT21" s="514"/>
      <c r="AU21" s="515"/>
    </row>
    <row r="22" spans="2:47" ht="15.75" customHeight="1" x14ac:dyDescent="0.3">
      <c r="B22" s="495"/>
      <c r="C22" s="495"/>
      <c r="D22" s="496"/>
      <c r="E22" s="468"/>
      <c r="F22" s="472"/>
      <c r="G22" s="472"/>
      <c r="H22" s="472"/>
      <c r="I22" s="472"/>
      <c r="J22" s="221" t="s">
        <v>353</v>
      </c>
      <c r="K22" s="222" t="s">
        <v>353</v>
      </c>
      <c r="L22" s="222" t="s">
        <v>353</v>
      </c>
      <c r="M22" s="222" t="s">
        <v>353</v>
      </c>
      <c r="N22" s="222" t="s">
        <v>353</v>
      </c>
      <c r="O22" s="223" t="s">
        <v>353</v>
      </c>
      <c r="P22" s="221" t="s">
        <v>353</v>
      </c>
      <c r="Q22" s="222" t="s">
        <v>353</v>
      </c>
      <c r="R22" s="68" t="s">
        <v>353</v>
      </c>
      <c r="S22" s="68" t="s">
        <v>353</v>
      </c>
      <c r="T22" s="68" t="s">
        <v>353</v>
      </c>
      <c r="U22" s="69" t="s">
        <v>353</v>
      </c>
      <c r="V22" s="55" t="s">
        <v>353</v>
      </c>
      <c r="W22" s="56" t="s">
        <v>353</v>
      </c>
      <c r="X22" s="56" t="s">
        <v>353</v>
      </c>
      <c r="Y22" s="56" t="s">
        <v>353</v>
      </c>
      <c r="Z22" s="56" t="s">
        <v>353</v>
      </c>
      <c r="AA22" s="57" t="s">
        <v>353</v>
      </c>
      <c r="AB22" s="55" t="s">
        <v>353</v>
      </c>
      <c r="AC22" s="56" t="s">
        <v>353</v>
      </c>
      <c r="AD22" s="56" t="s">
        <v>353</v>
      </c>
      <c r="AE22" s="56" t="s">
        <v>353</v>
      </c>
      <c r="AF22" s="56" t="s">
        <v>353</v>
      </c>
      <c r="AG22" s="57" t="s">
        <v>353</v>
      </c>
      <c r="AH22" s="58" t="s">
        <v>353</v>
      </c>
      <c r="AI22" s="59" t="s">
        <v>353</v>
      </c>
      <c r="AJ22" s="59" t="s">
        <v>353</v>
      </c>
      <c r="AK22" s="59" t="s">
        <v>353</v>
      </c>
      <c r="AL22" s="59" t="s">
        <v>353</v>
      </c>
      <c r="AN22" s="508"/>
      <c r="AO22" s="509"/>
      <c r="AP22" s="509"/>
      <c r="AQ22" s="509"/>
      <c r="AR22" s="509"/>
      <c r="AS22" s="509"/>
      <c r="AT22" s="514"/>
      <c r="AU22" s="515"/>
    </row>
    <row r="23" spans="2:47" ht="0.75" customHeight="1" x14ac:dyDescent="0.3">
      <c r="B23" s="495"/>
      <c r="C23" s="495"/>
      <c r="D23" s="496"/>
      <c r="E23" s="468"/>
      <c r="F23" s="472"/>
      <c r="G23" s="472"/>
      <c r="H23" s="472"/>
      <c r="I23" s="472"/>
      <c r="J23" s="221" t="s">
        <v>353</v>
      </c>
      <c r="K23" s="222" t="s">
        <v>353</v>
      </c>
      <c r="L23" s="222" t="s">
        <v>353</v>
      </c>
      <c r="M23" s="222" t="s">
        <v>353</v>
      </c>
      <c r="N23" s="222" t="s">
        <v>353</v>
      </c>
      <c r="O23" s="223" t="s">
        <v>353</v>
      </c>
      <c r="P23" s="221" t="s">
        <v>353</v>
      </c>
      <c r="Q23" s="222" t="s">
        <v>353</v>
      </c>
      <c r="R23" s="68" t="s">
        <v>353</v>
      </c>
      <c r="S23" s="68" t="s">
        <v>353</v>
      </c>
      <c r="T23" s="68" t="s">
        <v>353</v>
      </c>
      <c r="U23" s="69" t="s">
        <v>353</v>
      </c>
      <c r="V23" s="55" t="s">
        <v>353</v>
      </c>
      <c r="W23" s="56" t="s">
        <v>353</v>
      </c>
      <c r="X23" s="56" t="s">
        <v>353</v>
      </c>
      <c r="Y23" s="56" t="s">
        <v>353</v>
      </c>
      <c r="Z23" s="56" t="s">
        <v>353</v>
      </c>
      <c r="AA23" s="57" t="s">
        <v>353</v>
      </c>
      <c r="AB23" s="55" t="s">
        <v>353</v>
      </c>
      <c r="AC23" s="56" t="s">
        <v>353</v>
      </c>
      <c r="AD23" s="56" t="s">
        <v>353</v>
      </c>
      <c r="AE23" s="56" t="s">
        <v>353</v>
      </c>
      <c r="AF23" s="56" t="s">
        <v>353</v>
      </c>
      <c r="AG23" s="57" t="s">
        <v>353</v>
      </c>
      <c r="AH23" s="58" t="s">
        <v>353</v>
      </c>
      <c r="AI23" s="59" t="s">
        <v>353</v>
      </c>
      <c r="AJ23" s="59" t="s">
        <v>353</v>
      </c>
      <c r="AK23" s="59" t="s">
        <v>353</v>
      </c>
      <c r="AL23" s="59" t="s">
        <v>353</v>
      </c>
      <c r="AN23" s="508"/>
      <c r="AO23" s="509"/>
      <c r="AP23" s="509"/>
      <c r="AQ23" s="509"/>
      <c r="AR23" s="509"/>
      <c r="AS23" s="509"/>
      <c r="AT23" s="514"/>
      <c r="AU23" s="515"/>
    </row>
    <row r="24" spans="2:47" ht="15.75" hidden="1" customHeight="1" x14ac:dyDescent="0.3">
      <c r="B24" s="495"/>
      <c r="C24" s="495"/>
      <c r="D24" s="496"/>
      <c r="E24" s="468"/>
      <c r="F24" s="472"/>
      <c r="G24" s="472"/>
      <c r="H24" s="472"/>
      <c r="I24" s="472"/>
      <c r="J24" s="221" t="s">
        <v>353</v>
      </c>
      <c r="K24" s="222" t="s">
        <v>353</v>
      </c>
      <c r="L24" s="222" t="s">
        <v>353</v>
      </c>
      <c r="M24" s="222" t="s">
        <v>353</v>
      </c>
      <c r="N24" s="222" t="s">
        <v>353</v>
      </c>
      <c r="O24" s="223" t="s">
        <v>353</v>
      </c>
      <c r="P24" s="221" t="s">
        <v>353</v>
      </c>
      <c r="Q24" s="222" t="s">
        <v>353</v>
      </c>
      <c r="R24" s="68" t="s">
        <v>353</v>
      </c>
      <c r="S24" s="68" t="s">
        <v>353</v>
      </c>
      <c r="T24" s="68" t="s">
        <v>353</v>
      </c>
      <c r="U24" s="69" t="s">
        <v>353</v>
      </c>
      <c r="V24" s="55" t="s">
        <v>353</v>
      </c>
      <c r="W24" s="56" t="s">
        <v>353</v>
      </c>
      <c r="X24" s="56" t="s">
        <v>353</v>
      </c>
      <c r="Y24" s="56" t="s">
        <v>353</v>
      </c>
      <c r="Z24" s="56" t="s">
        <v>353</v>
      </c>
      <c r="AA24" s="57" t="s">
        <v>353</v>
      </c>
      <c r="AB24" s="55" t="s">
        <v>353</v>
      </c>
      <c r="AC24" s="56" t="s">
        <v>353</v>
      </c>
      <c r="AD24" s="56" t="s">
        <v>353</v>
      </c>
      <c r="AE24" s="56" t="s">
        <v>353</v>
      </c>
      <c r="AF24" s="56" t="s">
        <v>353</v>
      </c>
      <c r="AG24" s="57" t="s">
        <v>353</v>
      </c>
      <c r="AH24" s="58" t="s">
        <v>353</v>
      </c>
      <c r="AI24" s="59" t="s">
        <v>353</v>
      </c>
      <c r="AJ24" s="59" t="s">
        <v>353</v>
      </c>
      <c r="AK24" s="59" t="s">
        <v>353</v>
      </c>
      <c r="AL24" s="59" t="s">
        <v>353</v>
      </c>
      <c r="AN24" s="508"/>
      <c r="AO24" s="509"/>
      <c r="AP24" s="509"/>
      <c r="AQ24" s="509"/>
      <c r="AR24" s="509"/>
      <c r="AS24" s="509"/>
      <c r="AT24" s="514"/>
      <c r="AU24" s="515"/>
    </row>
    <row r="25" spans="2:47" ht="15.75" hidden="1" customHeight="1" thickBot="1" x14ac:dyDescent="0.35">
      <c r="B25" s="495"/>
      <c r="C25" s="495"/>
      <c r="D25" s="496"/>
      <c r="E25" s="468"/>
      <c r="F25" s="472"/>
      <c r="G25" s="472"/>
      <c r="H25" s="472"/>
      <c r="I25" s="472"/>
      <c r="J25" s="221" t="s">
        <v>353</v>
      </c>
      <c r="K25" s="222" t="s">
        <v>353</v>
      </c>
      <c r="L25" s="222" t="s">
        <v>353</v>
      </c>
      <c r="M25" s="222" t="s">
        <v>353</v>
      </c>
      <c r="N25" s="222" t="s">
        <v>353</v>
      </c>
      <c r="O25" s="223" t="s">
        <v>353</v>
      </c>
      <c r="P25" s="221" t="s">
        <v>353</v>
      </c>
      <c r="Q25" s="222" t="s">
        <v>353</v>
      </c>
      <c r="R25" s="68" t="s">
        <v>353</v>
      </c>
      <c r="S25" s="68" t="s">
        <v>353</v>
      </c>
      <c r="T25" s="68" t="s">
        <v>353</v>
      </c>
      <c r="U25" s="69" t="s">
        <v>353</v>
      </c>
      <c r="V25" s="55" t="s">
        <v>353</v>
      </c>
      <c r="W25" s="56" t="s">
        <v>353</v>
      </c>
      <c r="X25" s="56" t="s">
        <v>353</v>
      </c>
      <c r="Y25" s="56" t="s">
        <v>353</v>
      </c>
      <c r="Z25" s="56" t="s">
        <v>353</v>
      </c>
      <c r="AA25" s="57" t="s">
        <v>353</v>
      </c>
      <c r="AB25" s="55" t="s">
        <v>353</v>
      </c>
      <c r="AC25" s="56" t="s">
        <v>353</v>
      </c>
      <c r="AD25" s="56" t="s">
        <v>353</v>
      </c>
      <c r="AE25" s="56" t="s">
        <v>353</v>
      </c>
      <c r="AF25" s="56" t="s">
        <v>353</v>
      </c>
      <c r="AG25" s="57" t="s">
        <v>353</v>
      </c>
      <c r="AH25" s="58" t="s">
        <v>353</v>
      </c>
      <c r="AI25" s="59" t="s">
        <v>353</v>
      </c>
      <c r="AJ25" s="59" t="s">
        <v>353</v>
      </c>
      <c r="AK25" s="59" t="s">
        <v>353</v>
      </c>
      <c r="AL25" s="59" t="s">
        <v>353</v>
      </c>
      <c r="AN25" s="508"/>
      <c r="AO25" s="509"/>
      <c r="AP25" s="509"/>
      <c r="AQ25" s="509"/>
      <c r="AR25" s="509"/>
      <c r="AS25" s="509"/>
      <c r="AT25" s="514"/>
      <c r="AU25" s="515"/>
    </row>
    <row r="26" spans="2:47" ht="15.75" hidden="1" customHeight="1" thickBot="1" x14ac:dyDescent="0.35">
      <c r="B26" s="495"/>
      <c r="C26" s="495"/>
      <c r="D26" s="496"/>
      <c r="E26" s="468"/>
      <c r="F26" s="472"/>
      <c r="G26" s="472"/>
      <c r="H26" s="472"/>
      <c r="I26" s="472"/>
      <c r="J26" s="221" t="s">
        <v>353</v>
      </c>
      <c r="K26" s="222" t="s">
        <v>353</v>
      </c>
      <c r="L26" s="222" t="s">
        <v>353</v>
      </c>
      <c r="M26" s="222" t="s">
        <v>353</v>
      </c>
      <c r="N26" s="222" t="s">
        <v>353</v>
      </c>
      <c r="O26" s="223" t="s">
        <v>353</v>
      </c>
      <c r="P26" s="221" t="s">
        <v>353</v>
      </c>
      <c r="Q26" s="222" t="s">
        <v>353</v>
      </c>
      <c r="R26" s="68" t="s">
        <v>353</v>
      </c>
      <c r="S26" s="68" t="s">
        <v>353</v>
      </c>
      <c r="T26" s="68" t="s">
        <v>353</v>
      </c>
      <c r="U26" s="69" t="s">
        <v>353</v>
      </c>
      <c r="V26" s="55" t="s">
        <v>353</v>
      </c>
      <c r="W26" s="56" t="s">
        <v>353</v>
      </c>
      <c r="X26" s="56" t="s">
        <v>353</v>
      </c>
      <c r="Y26" s="56" t="s">
        <v>353</v>
      </c>
      <c r="Z26" s="56" t="s">
        <v>353</v>
      </c>
      <c r="AA26" s="57" t="s">
        <v>353</v>
      </c>
      <c r="AB26" s="55" t="s">
        <v>353</v>
      </c>
      <c r="AC26" s="56" t="s">
        <v>353</v>
      </c>
      <c r="AD26" s="56" t="s">
        <v>353</v>
      </c>
      <c r="AE26" s="56" t="s">
        <v>353</v>
      </c>
      <c r="AF26" s="56" t="s">
        <v>353</v>
      </c>
      <c r="AG26" s="57" t="s">
        <v>353</v>
      </c>
      <c r="AH26" s="58" t="s">
        <v>353</v>
      </c>
      <c r="AI26" s="59" t="s">
        <v>353</v>
      </c>
      <c r="AJ26" s="59" t="s">
        <v>353</v>
      </c>
      <c r="AK26" s="59" t="s">
        <v>353</v>
      </c>
      <c r="AL26" s="59" t="s">
        <v>353</v>
      </c>
      <c r="AN26" s="508"/>
      <c r="AO26" s="509"/>
      <c r="AP26" s="509"/>
      <c r="AQ26" s="509"/>
      <c r="AR26" s="509"/>
      <c r="AS26" s="509"/>
      <c r="AT26" s="514"/>
      <c r="AU26" s="515"/>
    </row>
    <row r="27" spans="2:47" ht="21" customHeight="1" thickBot="1" x14ac:dyDescent="0.35">
      <c r="B27" s="495"/>
      <c r="C27" s="495"/>
      <c r="D27" s="496"/>
      <c r="E27" s="469"/>
      <c r="F27" s="470"/>
      <c r="G27" s="470"/>
      <c r="H27" s="470"/>
      <c r="I27" s="470"/>
      <c r="J27" s="224" t="s">
        <v>353</v>
      </c>
      <c r="K27" s="225" t="s">
        <v>353</v>
      </c>
      <c r="L27" s="225" t="s">
        <v>353</v>
      </c>
      <c r="M27" s="225" t="s">
        <v>353</v>
      </c>
      <c r="N27" s="225" t="s">
        <v>353</v>
      </c>
      <c r="O27" s="226" t="s">
        <v>353</v>
      </c>
      <c r="P27" s="224" t="s">
        <v>353</v>
      </c>
      <c r="Q27" s="225" t="s">
        <v>353</v>
      </c>
      <c r="R27" s="71" t="s">
        <v>353</v>
      </c>
      <c r="S27" s="71" t="s">
        <v>353</v>
      </c>
      <c r="T27" s="71" t="s">
        <v>353</v>
      </c>
      <c r="U27" s="72" t="s">
        <v>353</v>
      </c>
      <c r="V27" s="60" t="s">
        <v>353</v>
      </c>
      <c r="W27" s="61" t="s">
        <v>353</v>
      </c>
      <c r="X27" s="61" t="s">
        <v>353</v>
      </c>
      <c r="Y27" s="61" t="s">
        <v>353</v>
      </c>
      <c r="Z27" s="61" t="s">
        <v>353</v>
      </c>
      <c r="AA27" s="62" t="s">
        <v>353</v>
      </c>
      <c r="AB27" s="60" t="s">
        <v>353</v>
      </c>
      <c r="AC27" s="61" t="s">
        <v>353</v>
      </c>
      <c r="AD27" s="61" t="s">
        <v>353</v>
      </c>
      <c r="AE27" s="61" t="s">
        <v>353</v>
      </c>
      <c r="AF27" s="61" t="s">
        <v>353</v>
      </c>
      <c r="AG27" s="62" t="s">
        <v>353</v>
      </c>
      <c r="AH27" s="63" t="s">
        <v>353</v>
      </c>
      <c r="AI27" s="64" t="s">
        <v>353</v>
      </c>
      <c r="AJ27" s="64" t="s">
        <v>353</v>
      </c>
      <c r="AK27" s="64" t="s">
        <v>353</v>
      </c>
      <c r="AL27" s="64" t="s">
        <v>353</v>
      </c>
      <c r="AN27" s="510"/>
      <c r="AO27" s="511"/>
      <c r="AP27" s="511"/>
      <c r="AQ27" s="511"/>
      <c r="AR27" s="511"/>
      <c r="AS27" s="511"/>
      <c r="AT27" s="516"/>
      <c r="AU27" s="517"/>
    </row>
    <row r="28" spans="2:47" ht="15.75" customHeight="1" x14ac:dyDescent="0.3">
      <c r="B28" s="495"/>
      <c r="C28" s="495"/>
      <c r="D28" s="496"/>
      <c r="E28" s="462" t="s">
        <v>164</v>
      </c>
      <c r="F28" s="463"/>
      <c r="G28" s="463"/>
      <c r="H28" s="463"/>
      <c r="I28" s="464"/>
      <c r="J28" s="218" t="s">
        <v>353</v>
      </c>
      <c r="K28" s="219" t="s">
        <v>353</v>
      </c>
      <c r="L28" s="219" t="s">
        <v>353</v>
      </c>
      <c r="M28" s="219" t="s">
        <v>353</v>
      </c>
      <c r="N28" s="219" t="s">
        <v>353</v>
      </c>
      <c r="O28" s="220" t="s">
        <v>353</v>
      </c>
      <c r="P28" s="218" t="s">
        <v>353</v>
      </c>
      <c r="Q28" s="219" t="s">
        <v>353</v>
      </c>
      <c r="R28" s="219" t="s">
        <v>353</v>
      </c>
      <c r="S28" s="219" t="s">
        <v>353</v>
      </c>
      <c r="T28" s="219" t="s">
        <v>353</v>
      </c>
      <c r="U28" s="220" t="s">
        <v>353</v>
      </c>
      <c r="V28" s="218" t="s">
        <v>353</v>
      </c>
      <c r="W28" s="219" t="s">
        <v>353</v>
      </c>
      <c r="X28" s="65" t="s">
        <v>353</v>
      </c>
      <c r="Y28" s="65" t="s">
        <v>353</v>
      </c>
      <c r="Z28" s="65" t="s">
        <v>353</v>
      </c>
      <c r="AA28" s="66" t="s">
        <v>353</v>
      </c>
      <c r="AB28" s="50" t="s">
        <v>353</v>
      </c>
      <c r="AC28" s="51" t="s">
        <v>353</v>
      </c>
      <c r="AD28" s="51" t="s">
        <v>353</v>
      </c>
      <c r="AE28" s="51" t="s">
        <v>353</v>
      </c>
      <c r="AF28" s="51" t="s">
        <v>353</v>
      </c>
      <c r="AG28" s="52" t="s">
        <v>353</v>
      </c>
      <c r="AH28" s="53" t="s">
        <v>353</v>
      </c>
      <c r="AI28" s="54" t="s">
        <v>353</v>
      </c>
      <c r="AJ28" s="54" t="s">
        <v>353</v>
      </c>
      <c r="AK28" s="54" t="s">
        <v>353</v>
      </c>
      <c r="AL28" s="54" t="s">
        <v>353</v>
      </c>
      <c r="AN28" s="473" t="s">
        <v>127</v>
      </c>
      <c r="AO28" s="474"/>
      <c r="AP28" s="474"/>
      <c r="AQ28" s="474"/>
      <c r="AR28" s="474"/>
      <c r="AS28" s="474"/>
      <c r="AT28" s="481" t="s">
        <v>377</v>
      </c>
      <c r="AU28" s="481"/>
    </row>
    <row r="29" spans="2:47" ht="15.6" x14ac:dyDescent="0.3">
      <c r="B29" s="495"/>
      <c r="C29" s="495"/>
      <c r="D29" s="496"/>
      <c r="E29" s="465"/>
      <c r="F29" s="472"/>
      <c r="G29" s="472"/>
      <c r="H29" s="472"/>
      <c r="I29" s="467"/>
      <c r="J29" s="221" t="s">
        <v>353</v>
      </c>
      <c r="K29" s="222" t="s">
        <v>353</v>
      </c>
      <c r="L29" s="222" t="s">
        <v>353</v>
      </c>
      <c r="M29" s="222" t="s">
        <v>353</v>
      </c>
      <c r="N29" s="222" t="s">
        <v>353</v>
      </c>
      <c r="O29" s="223" t="s">
        <v>353</v>
      </c>
      <c r="P29" s="221" t="s">
        <v>353</v>
      </c>
      <c r="Q29" s="222" t="s">
        <v>353</v>
      </c>
      <c r="R29" s="222" t="s">
        <v>353</v>
      </c>
      <c r="S29" s="222" t="s">
        <v>353</v>
      </c>
      <c r="T29" s="222" t="s">
        <v>353</v>
      </c>
      <c r="U29" s="223" t="s">
        <v>353</v>
      </c>
      <c r="V29" s="221" t="s">
        <v>353</v>
      </c>
      <c r="W29" s="222" t="s">
        <v>353</v>
      </c>
      <c r="X29" s="68" t="s">
        <v>353</v>
      </c>
      <c r="Y29" s="68" t="s">
        <v>353</v>
      </c>
      <c r="Z29" s="68" t="s">
        <v>353</v>
      </c>
      <c r="AA29" s="69" t="s">
        <v>353</v>
      </c>
      <c r="AB29" s="55" t="s">
        <v>353</v>
      </c>
      <c r="AC29" s="56" t="s">
        <v>353</v>
      </c>
      <c r="AD29" s="56" t="s">
        <v>353</v>
      </c>
      <c r="AE29" s="56" t="s">
        <v>353</v>
      </c>
      <c r="AF29" s="56" t="s">
        <v>353</v>
      </c>
      <c r="AG29" s="57" t="s">
        <v>353</v>
      </c>
      <c r="AH29" s="58" t="s">
        <v>353</v>
      </c>
      <c r="AI29" s="59" t="s">
        <v>353</v>
      </c>
      <c r="AJ29" s="59" t="s">
        <v>353</v>
      </c>
      <c r="AK29" s="59" t="s">
        <v>353</v>
      </c>
      <c r="AL29" s="59" t="s">
        <v>353</v>
      </c>
      <c r="AN29" s="475"/>
      <c r="AO29" s="476"/>
      <c r="AP29" s="476"/>
      <c r="AQ29" s="476"/>
      <c r="AR29" s="476"/>
      <c r="AS29" s="476"/>
      <c r="AT29" s="481"/>
      <c r="AU29" s="481"/>
    </row>
    <row r="30" spans="2:47" ht="15.6" x14ac:dyDescent="0.3">
      <c r="B30" s="495"/>
      <c r="C30" s="495"/>
      <c r="D30" s="496"/>
      <c r="E30" s="468"/>
      <c r="F30" s="472"/>
      <c r="G30" s="472"/>
      <c r="H30" s="472"/>
      <c r="I30" s="467"/>
      <c r="J30" s="221" t="s">
        <v>353</v>
      </c>
      <c r="K30" s="222" t="s">
        <v>353</v>
      </c>
      <c r="L30" s="222" t="s">
        <v>353</v>
      </c>
      <c r="M30" s="222" t="s">
        <v>353</v>
      </c>
      <c r="N30" s="222" t="s">
        <v>353</v>
      </c>
      <c r="O30" s="223" t="s">
        <v>353</v>
      </c>
      <c r="P30" s="221" t="s">
        <v>353</v>
      </c>
      <c r="Q30" s="222" t="s">
        <v>353</v>
      </c>
      <c r="R30" s="222" t="s">
        <v>353</v>
      </c>
      <c r="S30" s="222" t="s">
        <v>353</v>
      </c>
      <c r="T30" s="222" t="s">
        <v>353</v>
      </c>
      <c r="U30" s="223" t="s">
        <v>353</v>
      </c>
      <c r="V30" s="221" t="s">
        <v>353</v>
      </c>
      <c r="W30" s="222" t="s">
        <v>353</v>
      </c>
      <c r="X30" s="68" t="s">
        <v>353</v>
      </c>
      <c r="Y30" s="68" t="s">
        <v>353</v>
      </c>
      <c r="Z30" s="68" t="s">
        <v>353</v>
      </c>
      <c r="AA30" s="69" t="s">
        <v>353</v>
      </c>
      <c r="AB30" s="55" t="s">
        <v>353</v>
      </c>
      <c r="AC30" s="56" t="s">
        <v>353</v>
      </c>
      <c r="AD30" s="56" t="s">
        <v>353</v>
      </c>
      <c r="AE30" s="56" t="s">
        <v>353</v>
      </c>
      <c r="AF30" s="56" t="s">
        <v>353</v>
      </c>
      <c r="AG30" s="57" t="s">
        <v>353</v>
      </c>
      <c r="AH30" s="58" t="s">
        <v>353</v>
      </c>
      <c r="AI30" s="59" t="s">
        <v>353</v>
      </c>
      <c r="AJ30" s="59" t="s">
        <v>353</v>
      </c>
      <c r="AK30" s="59" t="s">
        <v>353</v>
      </c>
      <c r="AL30" s="59" t="s">
        <v>353</v>
      </c>
      <c r="AN30" s="475"/>
      <c r="AO30" s="476"/>
      <c r="AP30" s="476"/>
      <c r="AQ30" s="476"/>
      <c r="AR30" s="476"/>
      <c r="AS30" s="476"/>
      <c r="AT30" s="481"/>
      <c r="AU30" s="481"/>
    </row>
    <row r="31" spans="2:47" ht="15.6" x14ac:dyDescent="0.3">
      <c r="B31" s="495"/>
      <c r="C31" s="495"/>
      <c r="D31" s="496"/>
      <c r="E31" s="468"/>
      <c r="F31" s="472"/>
      <c r="G31" s="472"/>
      <c r="H31" s="472"/>
      <c r="I31" s="467"/>
      <c r="J31" s="221" t="s">
        <v>353</v>
      </c>
      <c r="K31" s="222" t="s">
        <v>353</v>
      </c>
      <c r="L31" s="222" t="s">
        <v>353</v>
      </c>
      <c r="M31" s="222" t="s">
        <v>353</v>
      </c>
      <c r="N31" s="222" t="s">
        <v>353</v>
      </c>
      <c r="O31" s="223" t="s">
        <v>353</v>
      </c>
      <c r="P31" s="221" t="s">
        <v>353</v>
      </c>
      <c r="Q31" s="222" t="s">
        <v>353</v>
      </c>
      <c r="R31" s="222" t="s">
        <v>353</v>
      </c>
      <c r="S31" s="222" t="s">
        <v>353</v>
      </c>
      <c r="T31" s="222" t="s">
        <v>353</v>
      </c>
      <c r="U31" s="223" t="s">
        <v>353</v>
      </c>
      <c r="V31" s="221" t="s">
        <v>353</v>
      </c>
      <c r="W31" s="222" t="s">
        <v>353</v>
      </c>
      <c r="X31" s="68" t="s">
        <v>353</v>
      </c>
      <c r="Y31" s="68" t="s">
        <v>353</v>
      </c>
      <c r="Z31" s="68" t="s">
        <v>353</v>
      </c>
      <c r="AA31" s="69" t="s">
        <v>353</v>
      </c>
      <c r="AB31" s="55" t="s">
        <v>353</v>
      </c>
      <c r="AC31" s="56" t="s">
        <v>353</v>
      </c>
      <c r="AD31" s="56" t="s">
        <v>353</v>
      </c>
      <c r="AE31" s="56" t="s">
        <v>353</v>
      </c>
      <c r="AF31" s="56" t="s">
        <v>353</v>
      </c>
      <c r="AG31" s="57" t="s">
        <v>353</v>
      </c>
      <c r="AH31" s="58" t="s">
        <v>353</v>
      </c>
      <c r="AI31" s="59" t="s">
        <v>353</v>
      </c>
      <c r="AJ31" s="59" t="s">
        <v>353</v>
      </c>
      <c r="AK31" s="59" t="s">
        <v>353</v>
      </c>
      <c r="AL31" s="59" t="s">
        <v>353</v>
      </c>
      <c r="AN31" s="475"/>
      <c r="AO31" s="476"/>
      <c r="AP31" s="476"/>
      <c r="AQ31" s="476"/>
      <c r="AR31" s="476"/>
      <c r="AS31" s="476"/>
      <c r="AT31" s="481"/>
      <c r="AU31" s="481"/>
    </row>
    <row r="32" spans="2:47" ht="15.6" x14ac:dyDescent="0.3">
      <c r="B32" s="495"/>
      <c r="C32" s="495"/>
      <c r="D32" s="496"/>
      <c r="E32" s="468"/>
      <c r="F32" s="472"/>
      <c r="G32" s="472"/>
      <c r="H32" s="472"/>
      <c r="I32" s="467"/>
      <c r="J32" s="221" t="s">
        <v>353</v>
      </c>
      <c r="K32" s="222" t="s">
        <v>353</v>
      </c>
      <c r="L32" s="222" t="s">
        <v>353</v>
      </c>
      <c r="M32" s="222" t="s">
        <v>353</v>
      </c>
      <c r="N32" s="222" t="s">
        <v>353</v>
      </c>
      <c r="O32" s="223" t="s">
        <v>353</v>
      </c>
      <c r="P32" s="221" t="s">
        <v>353</v>
      </c>
      <c r="Q32" s="222" t="s">
        <v>353</v>
      </c>
      <c r="R32" s="222" t="s">
        <v>353</v>
      </c>
      <c r="S32" s="222" t="s">
        <v>353</v>
      </c>
      <c r="T32" s="222" t="s">
        <v>353</v>
      </c>
      <c r="U32" s="223" t="s">
        <v>353</v>
      </c>
      <c r="V32" s="221" t="s">
        <v>353</v>
      </c>
      <c r="W32" s="222" t="s">
        <v>353</v>
      </c>
      <c r="X32" s="68" t="s">
        <v>353</v>
      </c>
      <c r="Y32" s="68" t="s">
        <v>353</v>
      </c>
      <c r="Z32" s="68" t="s">
        <v>353</v>
      </c>
      <c r="AA32" s="69" t="s">
        <v>353</v>
      </c>
      <c r="AB32" s="55" t="s">
        <v>353</v>
      </c>
      <c r="AC32" s="56" t="s">
        <v>353</v>
      </c>
      <c r="AD32" s="56" t="s">
        <v>353</v>
      </c>
      <c r="AE32" s="56" t="s">
        <v>353</v>
      </c>
      <c r="AF32" s="56" t="s">
        <v>353</v>
      </c>
      <c r="AG32" s="57" t="s">
        <v>353</v>
      </c>
      <c r="AH32" s="58" t="s">
        <v>353</v>
      </c>
      <c r="AI32" s="59" t="s">
        <v>353</v>
      </c>
      <c r="AJ32" s="59" t="s">
        <v>353</v>
      </c>
      <c r="AK32" s="59" t="s">
        <v>353</v>
      </c>
      <c r="AL32" s="59" t="s">
        <v>353</v>
      </c>
      <c r="AN32" s="475"/>
      <c r="AO32" s="476"/>
      <c r="AP32" s="476"/>
      <c r="AQ32" s="476"/>
      <c r="AR32" s="476"/>
      <c r="AS32" s="476"/>
      <c r="AT32" s="481"/>
      <c r="AU32" s="481"/>
    </row>
    <row r="33" spans="2:47" ht="15.6" x14ac:dyDescent="0.3">
      <c r="B33" s="495"/>
      <c r="C33" s="495"/>
      <c r="D33" s="496"/>
      <c r="E33" s="468"/>
      <c r="F33" s="472"/>
      <c r="G33" s="472"/>
      <c r="H33" s="472"/>
      <c r="I33" s="467"/>
      <c r="J33" s="221" t="s">
        <v>353</v>
      </c>
      <c r="K33" s="222" t="s">
        <v>353</v>
      </c>
      <c r="L33" s="222" t="s">
        <v>353</v>
      </c>
      <c r="M33" s="222" t="s">
        <v>353</v>
      </c>
      <c r="N33" s="222" t="s">
        <v>353</v>
      </c>
      <c r="O33" s="223" t="s">
        <v>353</v>
      </c>
      <c r="P33" s="221" t="s">
        <v>353</v>
      </c>
      <c r="Q33" s="222" t="s">
        <v>353</v>
      </c>
      <c r="R33" s="222" t="s">
        <v>353</v>
      </c>
      <c r="S33" s="222" t="s">
        <v>353</v>
      </c>
      <c r="T33" s="222" t="s">
        <v>353</v>
      </c>
      <c r="U33" s="223" t="s">
        <v>353</v>
      </c>
      <c r="V33" s="221" t="s">
        <v>353</v>
      </c>
      <c r="W33" s="222" t="s">
        <v>353</v>
      </c>
      <c r="X33" s="68" t="s">
        <v>353</v>
      </c>
      <c r="Y33" s="68" t="s">
        <v>353</v>
      </c>
      <c r="Z33" s="68" t="s">
        <v>353</v>
      </c>
      <c r="AA33" s="69" t="s">
        <v>353</v>
      </c>
      <c r="AB33" s="55" t="s">
        <v>353</v>
      </c>
      <c r="AC33" s="56" t="s">
        <v>353</v>
      </c>
      <c r="AD33" s="56" t="s">
        <v>353</v>
      </c>
      <c r="AE33" s="56" t="s">
        <v>353</v>
      </c>
      <c r="AF33" s="56" t="s">
        <v>353</v>
      </c>
      <c r="AG33" s="57" t="s">
        <v>353</v>
      </c>
      <c r="AH33" s="58" t="s">
        <v>353</v>
      </c>
      <c r="AI33" s="59" t="s">
        <v>353</v>
      </c>
      <c r="AJ33" s="59" t="s">
        <v>353</v>
      </c>
      <c r="AK33" s="59" t="s">
        <v>353</v>
      </c>
      <c r="AL33" s="59" t="s">
        <v>353</v>
      </c>
      <c r="AN33" s="475"/>
      <c r="AO33" s="476"/>
      <c r="AP33" s="476"/>
      <c r="AQ33" s="476"/>
      <c r="AR33" s="476"/>
      <c r="AS33" s="476"/>
      <c r="AT33" s="481"/>
      <c r="AU33" s="481"/>
    </row>
    <row r="34" spans="2:47" ht="15.6" x14ac:dyDescent="0.3">
      <c r="B34" s="495"/>
      <c r="C34" s="495"/>
      <c r="D34" s="496"/>
      <c r="E34" s="468"/>
      <c r="F34" s="472"/>
      <c r="G34" s="472"/>
      <c r="H34" s="472"/>
      <c r="I34" s="467"/>
      <c r="J34" s="221" t="s">
        <v>353</v>
      </c>
      <c r="K34" s="222" t="s">
        <v>353</v>
      </c>
      <c r="L34" s="222" t="s">
        <v>353</v>
      </c>
      <c r="M34" s="222" t="s">
        <v>353</v>
      </c>
      <c r="N34" s="222" t="s">
        <v>353</v>
      </c>
      <c r="O34" s="223" t="s">
        <v>353</v>
      </c>
      <c r="P34" s="221" t="s">
        <v>353</v>
      </c>
      <c r="Q34" s="222" t="s">
        <v>353</v>
      </c>
      <c r="R34" s="222" t="s">
        <v>353</v>
      </c>
      <c r="S34" s="222" t="s">
        <v>353</v>
      </c>
      <c r="T34" s="222" t="s">
        <v>353</v>
      </c>
      <c r="U34" s="223" t="s">
        <v>353</v>
      </c>
      <c r="V34" s="221" t="s">
        <v>353</v>
      </c>
      <c r="W34" s="222" t="s">
        <v>353</v>
      </c>
      <c r="X34" s="68" t="s">
        <v>353</v>
      </c>
      <c r="Y34" s="68" t="s">
        <v>353</v>
      </c>
      <c r="Z34" s="68" t="s">
        <v>353</v>
      </c>
      <c r="AA34" s="69" t="s">
        <v>353</v>
      </c>
      <c r="AB34" s="55" t="s">
        <v>353</v>
      </c>
      <c r="AC34" s="56" t="s">
        <v>353</v>
      </c>
      <c r="AD34" s="56" t="s">
        <v>353</v>
      </c>
      <c r="AE34" s="56" t="s">
        <v>353</v>
      </c>
      <c r="AF34" s="56" t="s">
        <v>353</v>
      </c>
      <c r="AG34" s="57" t="s">
        <v>353</v>
      </c>
      <c r="AH34" s="58" t="s">
        <v>353</v>
      </c>
      <c r="AI34" s="59" t="s">
        <v>353</v>
      </c>
      <c r="AJ34" s="59" t="s">
        <v>353</v>
      </c>
      <c r="AK34" s="59" t="s">
        <v>353</v>
      </c>
      <c r="AL34" s="59" t="s">
        <v>353</v>
      </c>
      <c r="AN34" s="475"/>
      <c r="AO34" s="476"/>
      <c r="AP34" s="476"/>
      <c r="AQ34" s="476"/>
      <c r="AR34" s="476"/>
      <c r="AS34" s="476"/>
      <c r="AT34" s="481"/>
      <c r="AU34" s="481"/>
    </row>
    <row r="35" spans="2:47" ht="6" customHeight="1" thickBot="1" x14ac:dyDescent="0.35">
      <c r="B35" s="495"/>
      <c r="C35" s="495"/>
      <c r="D35" s="496"/>
      <c r="E35" s="468"/>
      <c r="F35" s="472"/>
      <c r="G35" s="472"/>
      <c r="H35" s="472"/>
      <c r="I35" s="467"/>
      <c r="J35" s="221" t="s">
        <v>353</v>
      </c>
      <c r="K35" s="222" t="s">
        <v>353</v>
      </c>
      <c r="L35" s="222" t="s">
        <v>353</v>
      </c>
      <c r="M35" s="222" t="s">
        <v>353</v>
      </c>
      <c r="N35" s="222" t="s">
        <v>353</v>
      </c>
      <c r="O35" s="223" t="s">
        <v>353</v>
      </c>
      <c r="P35" s="221" t="s">
        <v>353</v>
      </c>
      <c r="Q35" s="222" t="s">
        <v>353</v>
      </c>
      <c r="R35" s="222" t="s">
        <v>353</v>
      </c>
      <c r="S35" s="222" t="s">
        <v>353</v>
      </c>
      <c r="T35" s="222" t="s">
        <v>353</v>
      </c>
      <c r="U35" s="223" t="s">
        <v>353</v>
      </c>
      <c r="V35" s="221" t="s">
        <v>353</v>
      </c>
      <c r="W35" s="222" t="s">
        <v>353</v>
      </c>
      <c r="X35" s="68" t="s">
        <v>353</v>
      </c>
      <c r="Y35" s="68" t="s">
        <v>353</v>
      </c>
      <c r="Z35" s="68" t="s">
        <v>353</v>
      </c>
      <c r="AA35" s="69" t="s">
        <v>353</v>
      </c>
      <c r="AB35" s="55" t="s">
        <v>353</v>
      </c>
      <c r="AC35" s="56" t="s">
        <v>353</v>
      </c>
      <c r="AD35" s="56" t="s">
        <v>353</v>
      </c>
      <c r="AE35" s="56" t="s">
        <v>353</v>
      </c>
      <c r="AF35" s="56" t="s">
        <v>353</v>
      </c>
      <c r="AG35" s="57" t="s">
        <v>353</v>
      </c>
      <c r="AH35" s="58" t="s">
        <v>353</v>
      </c>
      <c r="AI35" s="59" t="s">
        <v>353</v>
      </c>
      <c r="AJ35" s="59" t="s">
        <v>353</v>
      </c>
      <c r="AK35" s="59" t="s">
        <v>353</v>
      </c>
      <c r="AL35" s="59" t="s">
        <v>353</v>
      </c>
      <c r="AN35" s="475"/>
      <c r="AO35" s="476"/>
      <c r="AP35" s="476"/>
      <c r="AQ35" s="476"/>
      <c r="AR35" s="476"/>
      <c r="AS35" s="476"/>
      <c r="AT35" s="481"/>
      <c r="AU35" s="481"/>
    </row>
    <row r="36" spans="2:47" ht="16.2" hidden="1" thickBot="1" x14ac:dyDescent="0.35">
      <c r="B36" s="495"/>
      <c r="C36" s="495"/>
      <c r="D36" s="496"/>
      <c r="E36" s="468"/>
      <c r="F36" s="472"/>
      <c r="G36" s="472"/>
      <c r="H36" s="472"/>
      <c r="I36" s="467"/>
      <c r="J36" s="67" t="s">
        <v>353</v>
      </c>
      <c r="K36" s="68" t="s">
        <v>353</v>
      </c>
      <c r="L36" s="68" t="s">
        <v>353</v>
      </c>
      <c r="M36" s="68" t="s">
        <v>353</v>
      </c>
      <c r="N36" s="68" t="s">
        <v>353</v>
      </c>
      <c r="O36" s="69" t="s">
        <v>353</v>
      </c>
      <c r="P36" s="67" t="s">
        <v>353</v>
      </c>
      <c r="Q36" s="68" t="s">
        <v>353</v>
      </c>
      <c r="R36" s="68" t="s">
        <v>353</v>
      </c>
      <c r="S36" s="68" t="s">
        <v>353</v>
      </c>
      <c r="T36" s="68" t="s">
        <v>353</v>
      </c>
      <c r="U36" s="69" t="s">
        <v>353</v>
      </c>
      <c r="V36" s="67" t="s">
        <v>353</v>
      </c>
      <c r="W36" s="68" t="s">
        <v>353</v>
      </c>
      <c r="X36" s="68" t="s">
        <v>353</v>
      </c>
      <c r="Y36" s="68" t="s">
        <v>353</v>
      </c>
      <c r="Z36" s="68" t="s">
        <v>353</v>
      </c>
      <c r="AA36" s="69" t="s">
        <v>353</v>
      </c>
      <c r="AB36" s="55" t="s">
        <v>353</v>
      </c>
      <c r="AC36" s="56" t="s">
        <v>353</v>
      </c>
      <c r="AD36" s="56" t="s">
        <v>353</v>
      </c>
      <c r="AE36" s="56" t="s">
        <v>353</v>
      </c>
      <c r="AF36" s="56" t="s">
        <v>353</v>
      </c>
      <c r="AG36" s="57" t="s">
        <v>353</v>
      </c>
      <c r="AH36" s="58" t="s">
        <v>353</v>
      </c>
      <c r="AI36" s="59" t="s">
        <v>353</v>
      </c>
      <c r="AJ36" s="59" t="s">
        <v>353</v>
      </c>
      <c r="AK36" s="59" t="s">
        <v>353</v>
      </c>
      <c r="AL36" s="59" t="s">
        <v>353</v>
      </c>
      <c r="AN36" s="475"/>
      <c r="AO36" s="476"/>
      <c r="AP36" s="476"/>
      <c r="AQ36" s="476"/>
      <c r="AR36" s="476"/>
      <c r="AS36" s="477"/>
      <c r="AT36" s="36"/>
      <c r="AU36" s="36"/>
    </row>
    <row r="37" spans="2:47" ht="16.2" hidden="1" thickBot="1" x14ac:dyDescent="0.35">
      <c r="B37" s="495"/>
      <c r="C37" s="495"/>
      <c r="D37" s="496"/>
      <c r="E37" s="469"/>
      <c r="F37" s="470"/>
      <c r="G37" s="470"/>
      <c r="H37" s="470"/>
      <c r="I37" s="471"/>
      <c r="J37" s="67" t="s">
        <v>353</v>
      </c>
      <c r="K37" s="68" t="s">
        <v>353</v>
      </c>
      <c r="L37" s="68" t="s">
        <v>353</v>
      </c>
      <c r="M37" s="68" t="s">
        <v>353</v>
      </c>
      <c r="N37" s="68" t="s">
        <v>353</v>
      </c>
      <c r="O37" s="69" t="s">
        <v>353</v>
      </c>
      <c r="P37" s="67" t="s">
        <v>353</v>
      </c>
      <c r="Q37" s="68" t="s">
        <v>353</v>
      </c>
      <c r="R37" s="68" t="s">
        <v>353</v>
      </c>
      <c r="S37" s="68" t="s">
        <v>353</v>
      </c>
      <c r="T37" s="68" t="s">
        <v>353</v>
      </c>
      <c r="U37" s="69" t="s">
        <v>353</v>
      </c>
      <c r="V37" s="67" t="s">
        <v>353</v>
      </c>
      <c r="W37" s="68" t="s">
        <v>353</v>
      </c>
      <c r="X37" s="68" t="s">
        <v>353</v>
      </c>
      <c r="Y37" s="68" t="s">
        <v>353</v>
      </c>
      <c r="Z37" s="68" t="s">
        <v>353</v>
      </c>
      <c r="AA37" s="69" t="s">
        <v>353</v>
      </c>
      <c r="AB37" s="60" t="s">
        <v>353</v>
      </c>
      <c r="AC37" s="61" t="s">
        <v>353</v>
      </c>
      <c r="AD37" s="61" t="s">
        <v>353</v>
      </c>
      <c r="AE37" s="61" t="s">
        <v>353</v>
      </c>
      <c r="AF37" s="61" t="s">
        <v>353</v>
      </c>
      <c r="AG37" s="62" t="s">
        <v>353</v>
      </c>
      <c r="AH37" s="63" t="s">
        <v>353</v>
      </c>
      <c r="AI37" s="64" t="s">
        <v>353</v>
      </c>
      <c r="AJ37" s="64" t="s">
        <v>353</v>
      </c>
      <c r="AK37" s="64" t="s">
        <v>353</v>
      </c>
      <c r="AL37" s="64" t="s">
        <v>353</v>
      </c>
      <c r="AN37" s="478"/>
      <c r="AO37" s="479"/>
      <c r="AP37" s="479"/>
      <c r="AQ37" s="479"/>
      <c r="AR37" s="479"/>
      <c r="AS37" s="480"/>
      <c r="AT37" s="36"/>
      <c r="AU37" s="36"/>
    </row>
    <row r="38" spans="2:47" ht="15.6" x14ac:dyDescent="0.3">
      <c r="B38" s="495"/>
      <c r="C38" s="495"/>
      <c r="D38" s="496"/>
      <c r="E38" s="462" t="s">
        <v>165</v>
      </c>
      <c r="F38" s="463"/>
      <c r="G38" s="463"/>
      <c r="H38" s="463"/>
      <c r="I38" s="463"/>
      <c r="J38" s="73" t="s">
        <v>353</v>
      </c>
      <c r="K38" s="74" t="s">
        <v>353</v>
      </c>
      <c r="L38" s="74" t="s">
        <v>353</v>
      </c>
      <c r="M38" s="74" t="s">
        <v>353</v>
      </c>
      <c r="N38" s="74" t="s">
        <v>353</v>
      </c>
      <c r="O38" s="75" t="s">
        <v>353</v>
      </c>
      <c r="P38" s="218" t="s">
        <v>353</v>
      </c>
      <c r="Q38" s="219" t="s">
        <v>353</v>
      </c>
      <c r="R38" s="219" t="s">
        <v>353</v>
      </c>
      <c r="S38" s="219" t="s">
        <v>353</v>
      </c>
      <c r="T38" s="219" t="s">
        <v>353</v>
      </c>
      <c r="U38" s="220" t="s">
        <v>353</v>
      </c>
      <c r="V38" s="218"/>
      <c r="W38" s="219"/>
      <c r="X38" s="65" t="s">
        <v>353</v>
      </c>
      <c r="Y38" s="65" t="s">
        <v>353</v>
      </c>
      <c r="Z38" s="65" t="s">
        <v>353</v>
      </c>
      <c r="AA38" s="66" t="s">
        <v>353</v>
      </c>
      <c r="AB38" s="50" t="s">
        <v>353</v>
      </c>
      <c r="AC38" s="51" t="s">
        <v>353</v>
      </c>
      <c r="AD38" s="51" t="s">
        <v>353</v>
      </c>
      <c r="AE38" s="51" t="s">
        <v>353</v>
      </c>
      <c r="AF38" s="51" t="s">
        <v>353</v>
      </c>
      <c r="AG38" s="52" t="s">
        <v>353</v>
      </c>
      <c r="AH38" s="53" t="s">
        <v>353</v>
      </c>
      <c r="AI38" s="54" t="s">
        <v>353</v>
      </c>
      <c r="AJ38" s="54" t="s">
        <v>353</v>
      </c>
      <c r="AK38" s="54" t="s">
        <v>353</v>
      </c>
      <c r="AL38" s="54" t="s">
        <v>353</v>
      </c>
      <c r="AN38" s="482" t="s">
        <v>166</v>
      </c>
      <c r="AO38" s="483"/>
      <c r="AP38" s="483"/>
      <c r="AQ38" s="483"/>
      <c r="AR38" s="483"/>
      <c r="AS38" s="483"/>
      <c r="AT38" s="481" t="s">
        <v>376</v>
      </c>
      <c r="AU38" s="490"/>
    </row>
    <row r="39" spans="2:47" ht="15.6" x14ac:dyDescent="0.3">
      <c r="B39" s="495"/>
      <c r="C39" s="495"/>
      <c r="D39" s="496"/>
      <c r="E39" s="465"/>
      <c r="F39" s="472"/>
      <c r="G39" s="472"/>
      <c r="H39" s="472"/>
      <c r="I39" s="472"/>
      <c r="J39" s="76" t="s">
        <v>353</v>
      </c>
      <c r="K39" s="77" t="s">
        <v>353</v>
      </c>
      <c r="L39" s="77" t="s">
        <v>353</v>
      </c>
      <c r="M39" s="77" t="s">
        <v>353</v>
      </c>
      <c r="N39" s="77" t="s">
        <v>353</v>
      </c>
      <c r="O39" s="78" t="s">
        <v>353</v>
      </c>
      <c r="P39" s="221" t="s">
        <v>353</v>
      </c>
      <c r="Q39" s="222" t="s">
        <v>353</v>
      </c>
      <c r="R39" s="222" t="s">
        <v>353</v>
      </c>
      <c r="S39" s="222" t="s">
        <v>353</v>
      </c>
      <c r="T39" s="222" t="s">
        <v>353</v>
      </c>
      <c r="U39" s="223" t="s">
        <v>353</v>
      </c>
      <c r="V39" s="221" t="s">
        <v>353</v>
      </c>
      <c r="W39" s="222" t="s">
        <v>353</v>
      </c>
      <c r="X39" s="68" t="s">
        <v>353</v>
      </c>
      <c r="Y39" s="68" t="s">
        <v>353</v>
      </c>
      <c r="Z39" s="68" t="s">
        <v>353</v>
      </c>
      <c r="AA39" s="69" t="s">
        <v>353</v>
      </c>
      <c r="AB39" s="55" t="s">
        <v>353</v>
      </c>
      <c r="AC39" s="56" t="s">
        <v>353</v>
      </c>
      <c r="AD39" s="56" t="s">
        <v>353</v>
      </c>
      <c r="AE39" s="56" t="s">
        <v>353</v>
      </c>
      <c r="AF39" s="56" t="s">
        <v>353</v>
      </c>
      <c r="AG39" s="57" t="s">
        <v>353</v>
      </c>
      <c r="AH39" s="58" t="s">
        <v>353</v>
      </c>
      <c r="AI39" s="59" t="s">
        <v>353</v>
      </c>
      <c r="AJ39" s="59" t="s">
        <v>353</v>
      </c>
      <c r="AK39" s="59" t="s">
        <v>353</v>
      </c>
      <c r="AL39" s="59" t="s">
        <v>353</v>
      </c>
      <c r="AN39" s="484"/>
      <c r="AO39" s="485"/>
      <c r="AP39" s="485"/>
      <c r="AQ39" s="485"/>
      <c r="AR39" s="485"/>
      <c r="AS39" s="485"/>
      <c r="AT39" s="490"/>
      <c r="AU39" s="490"/>
    </row>
    <row r="40" spans="2:47" ht="15.6" x14ac:dyDescent="0.3">
      <c r="B40" s="495"/>
      <c r="C40" s="495"/>
      <c r="D40" s="496"/>
      <c r="E40" s="468"/>
      <c r="F40" s="472"/>
      <c r="G40" s="472"/>
      <c r="H40" s="472"/>
      <c r="I40" s="472"/>
      <c r="J40" s="76" t="s">
        <v>353</v>
      </c>
      <c r="K40" s="77" t="s">
        <v>353</v>
      </c>
      <c r="L40" s="77" t="s">
        <v>353</v>
      </c>
      <c r="M40" s="77" t="s">
        <v>353</v>
      </c>
      <c r="N40" s="77" t="s">
        <v>353</v>
      </c>
      <c r="O40" s="78" t="s">
        <v>353</v>
      </c>
      <c r="P40" s="221" t="s">
        <v>353</v>
      </c>
      <c r="Q40" s="222" t="s">
        <v>353</v>
      </c>
      <c r="R40" s="222" t="s">
        <v>353</v>
      </c>
      <c r="S40" s="222" t="s">
        <v>353</v>
      </c>
      <c r="T40" s="222" t="s">
        <v>353</v>
      </c>
      <c r="U40" s="223" t="s">
        <v>353</v>
      </c>
      <c r="V40" s="221" t="s">
        <v>353</v>
      </c>
      <c r="W40" s="222" t="s">
        <v>353</v>
      </c>
      <c r="X40" s="68" t="s">
        <v>353</v>
      </c>
      <c r="Y40" s="68" t="s">
        <v>353</v>
      </c>
      <c r="Z40" s="68" t="s">
        <v>353</v>
      </c>
      <c r="AA40" s="69" t="s">
        <v>353</v>
      </c>
      <c r="AB40" s="55" t="s">
        <v>353</v>
      </c>
      <c r="AC40" s="56" t="s">
        <v>353</v>
      </c>
      <c r="AD40" s="56" t="s">
        <v>353</v>
      </c>
      <c r="AE40" s="56" t="s">
        <v>353</v>
      </c>
      <c r="AF40" s="56" t="s">
        <v>353</v>
      </c>
      <c r="AG40" s="57" t="s">
        <v>353</v>
      </c>
      <c r="AH40" s="58" t="s">
        <v>353</v>
      </c>
      <c r="AI40" s="59" t="s">
        <v>353</v>
      </c>
      <c r="AJ40" s="59" t="s">
        <v>353</v>
      </c>
      <c r="AK40" s="59" t="s">
        <v>353</v>
      </c>
      <c r="AL40" s="59" t="s">
        <v>353</v>
      </c>
      <c r="AN40" s="484"/>
      <c r="AO40" s="485"/>
      <c r="AP40" s="485"/>
      <c r="AQ40" s="485"/>
      <c r="AR40" s="485"/>
      <c r="AS40" s="485"/>
      <c r="AT40" s="490"/>
      <c r="AU40" s="490"/>
    </row>
    <row r="41" spans="2:47" ht="15.6" x14ac:dyDescent="0.3">
      <c r="B41" s="495"/>
      <c r="C41" s="495"/>
      <c r="D41" s="496"/>
      <c r="E41" s="468"/>
      <c r="F41" s="472"/>
      <c r="G41" s="472"/>
      <c r="H41" s="472"/>
      <c r="I41" s="472"/>
      <c r="J41" s="76" t="s">
        <v>353</v>
      </c>
      <c r="K41" s="77" t="s">
        <v>353</v>
      </c>
      <c r="L41" s="77" t="s">
        <v>353</v>
      </c>
      <c r="M41" s="77" t="s">
        <v>353</v>
      </c>
      <c r="N41" s="77" t="s">
        <v>353</v>
      </c>
      <c r="O41" s="78" t="s">
        <v>353</v>
      </c>
      <c r="P41" s="221" t="s">
        <v>353</v>
      </c>
      <c r="Q41" s="222" t="s">
        <v>353</v>
      </c>
      <c r="R41" s="222" t="s">
        <v>353</v>
      </c>
      <c r="S41" s="222" t="s">
        <v>353</v>
      </c>
      <c r="T41" s="222" t="s">
        <v>353</v>
      </c>
      <c r="U41" s="223" t="s">
        <v>353</v>
      </c>
      <c r="V41" s="221" t="s">
        <v>353</v>
      </c>
      <c r="W41" s="222" t="s">
        <v>353</v>
      </c>
      <c r="X41" s="68" t="s">
        <v>353</v>
      </c>
      <c r="Y41" s="68" t="s">
        <v>353</v>
      </c>
      <c r="Z41" s="68" t="s">
        <v>353</v>
      </c>
      <c r="AA41" s="69" t="s">
        <v>353</v>
      </c>
      <c r="AB41" s="55" t="s">
        <v>353</v>
      </c>
      <c r="AC41" s="56" t="s">
        <v>353</v>
      </c>
      <c r="AD41" s="56" t="s">
        <v>353</v>
      </c>
      <c r="AE41" s="56" t="s">
        <v>353</v>
      </c>
      <c r="AF41" s="56" t="s">
        <v>353</v>
      </c>
      <c r="AG41" s="57" t="s">
        <v>353</v>
      </c>
      <c r="AH41" s="58" t="s">
        <v>353</v>
      </c>
      <c r="AI41" s="59" t="s">
        <v>353</v>
      </c>
      <c r="AJ41" s="59" t="s">
        <v>353</v>
      </c>
      <c r="AK41" s="59" t="s">
        <v>353</v>
      </c>
      <c r="AL41" s="59" t="s">
        <v>353</v>
      </c>
      <c r="AN41" s="484"/>
      <c r="AO41" s="485"/>
      <c r="AP41" s="485"/>
      <c r="AQ41" s="485"/>
      <c r="AR41" s="485"/>
      <c r="AS41" s="485"/>
      <c r="AT41" s="490"/>
      <c r="AU41" s="490"/>
    </row>
    <row r="42" spans="2:47" ht="15.6" x14ac:dyDescent="0.3">
      <c r="B42" s="495"/>
      <c r="C42" s="495"/>
      <c r="D42" s="496"/>
      <c r="E42" s="468"/>
      <c r="F42" s="472"/>
      <c r="G42" s="472"/>
      <c r="H42" s="472"/>
      <c r="I42" s="472"/>
      <c r="J42" s="76" t="s">
        <v>353</v>
      </c>
      <c r="K42" s="77" t="s">
        <v>353</v>
      </c>
      <c r="L42" s="77" t="s">
        <v>353</v>
      </c>
      <c r="M42" s="77" t="s">
        <v>353</v>
      </c>
      <c r="N42" s="77" t="s">
        <v>353</v>
      </c>
      <c r="O42" s="78" t="s">
        <v>353</v>
      </c>
      <c r="P42" s="221" t="s">
        <v>353</v>
      </c>
      <c r="Q42" s="222" t="s">
        <v>353</v>
      </c>
      <c r="R42" s="222" t="s">
        <v>353</v>
      </c>
      <c r="S42" s="222" t="s">
        <v>353</v>
      </c>
      <c r="T42" s="222" t="s">
        <v>353</v>
      </c>
      <c r="U42" s="223" t="s">
        <v>353</v>
      </c>
      <c r="V42" s="221" t="s">
        <v>353</v>
      </c>
      <c r="W42" s="222" t="s">
        <v>353</v>
      </c>
      <c r="X42" s="68" t="s">
        <v>353</v>
      </c>
      <c r="Y42" s="68" t="s">
        <v>353</v>
      </c>
      <c r="Z42" s="68" t="s">
        <v>353</v>
      </c>
      <c r="AA42" s="69" t="s">
        <v>353</v>
      </c>
      <c r="AB42" s="55" t="s">
        <v>353</v>
      </c>
      <c r="AC42" s="56" t="s">
        <v>353</v>
      </c>
      <c r="AD42" s="56" t="s">
        <v>353</v>
      </c>
      <c r="AE42" s="56" t="s">
        <v>353</v>
      </c>
      <c r="AF42" s="56" t="s">
        <v>353</v>
      </c>
      <c r="AG42" s="57" t="s">
        <v>353</v>
      </c>
      <c r="AH42" s="58" t="s">
        <v>353</v>
      </c>
      <c r="AI42" s="59" t="s">
        <v>353</v>
      </c>
      <c r="AJ42" s="59" t="s">
        <v>353</v>
      </c>
      <c r="AK42" s="59" t="s">
        <v>353</v>
      </c>
      <c r="AL42" s="59" t="s">
        <v>353</v>
      </c>
      <c r="AN42" s="484"/>
      <c r="AO42" s="485"/>
      <c r="AP42" s="485"/>
      <c r="AQ42" s="485"/>
      <c r="AR42" s="485"/>
      <c r="AS42" s="485"/>
      <c r="AT42" s="490"/>
      <c r="AU42" s="490"/>
    </row>
    <row r="43" spans="2:47" ht="15.6" x14ac:dyDescent="0.3">
      <c r="B43" s="495"/>
      <c r="C43" s="495"/>
      <c r="D43" s="496"/>
      <c r="E43" s="468"/>
      <c r="F43" s="472"/>
      <c r="G43" s="472"/>
      <c r="H43" s="472"/>
      <c r="I43" s="472"/>
      <c r="J43" s="76" t="s">
        <v>353</v>
      </c>
      <c r="K43" s="77" t="s">
        <v>353</v>
      </c>
      <c r="L43" s="77" t="s">
        <v>353</v>
      </c>
      <c r="M43" s="77" t="s">
        <v>353</v>
      </c>
      <c r="N43" s="77" t="s">
        <v>353</v>
      </c>
      <c r="O43" s="78" t="s">
        <v>353</v>
      </c>
      <c r="P43" s="221" t="s">
        <v>353</v>
      </c>
      <c r="Q43" s="222" t="s">
        <v>353</v>
      </c>
      <c r="R43" s="222" t="s">
        <v>353</v>
      </c>
      <c r="S43" s="222" t="s">
        <v>353</v>
      </c>
      <c r="T43" s="222" t="s">
        <v>353</v>
      </c>
      <c r="U43" s="223" t="s">
        <v>353</v>
      </c>
      <c r="V43" s="221" t="s">
        <v>353</v>
      </c>
      <c r="W43" s="222" t="s">
        <v>353</v>
      </c>
      <c r="X43" s="68" t="s">
        <v>353</v>
      </c>
      <c r="Y43" s="68" t="s">
        <v>353</v>
      </c>
      <c r="Z43" s="68" t="s">
        <v>353</v>
      </c>
      <c r="AA43" s="69" t="s">
        <v>353</v>
      </c>
      <c r="AB43" s="55" t="s">
        <v>353</v>
      </c>
      <c r="AC43" s="56" t="s">
        <v>353</v>
      </c>
      <c r="AD43" s="56" t="s">
        <v>353</v>
      </c>
      <c r="AE43" s="56" t="s">
        <v>353</v>
      </c>
      <c r="AF43" s="56" t="s">
        <v>353</v>
      </c>
      <c r="AG43" s="57" t="s">
        <v>353</v>
      </c>
      <c r="AH43" s="58" t="s">
        <v>353</v>
      </c>
      <c r="AI43" s="59" t="s">
        <v>353</v>
      </c>
      <c r="AJ43" s="59" t="s">
        <v>353</v>
      </c>
      <c r="AK43" s="59" t="s">
        <v>353</v>
      </c>
      <c r="AL43" s="59" t="s">
        <v>353</v>
      </c>
      <c r="AN43" s="484"/>
      <c r="AO43" s="485"/>
      <c r="AP43" s="485"/>
      <c r="AQ43" s="485"/>
      <c r="AR43" s="485"/>
      <c r="AS43" s="485"/>
      <c r="AT43" s="490"/>
      <c r="AU43" s="490"/>
    </row>
    <row r="44" spans="2:47" ht="15.6" x14ac:dyDescent="0.3">
      <c r="B44" s="495"/>
      <c r="C44" s="495"/>
      <c r="D44" s="496"/>
      <c r="E44" s="468"/>
      <c r="F44" s="472"/>
      <c r="G44" s="472"/>
      <c r="H44" s="472"/>
      <c r="I44" s="472"/>
      <c r="J44" s="76" t="s">
        <v>353</v>
      </c>
      <c r="K44" s="77" t="s">
        <v>353</v>
      </c>
      <c r="L44" s="77" t="s">
        <v>353</v>
      </c>
      <c r="M44" s="77" t="s">
        <v>353</v>
      </c>
      <c r="N44" s="77" t="s">
        <v>353</v>
      </c>
      <c r="O44" s="78" t="s">
        <v>353</v>
      </c>
      <c r="P44" s="221" t="s">
        <v>353</v>
      </c>
      <c r="Q44" s="222" t="s">
        <v>353</v>
      </c>
      <c r="R44" s="222" t="s">
        <v>353</v>
      </c>
      <c r="S44" s="222" t="s">
        <v>353</v>
      </c>
      <c r="T44" s="222" t="s">
        <v>353</v>
      </c>
      <c r="U44" s="223" t="s">
        <v>353</v>
      </c>
      <c r="V44" s="221" t="s">
        <v>353</v>
      </c>
      <c r="W44" s="222" t="s">
        <v>353</v>
      </c>
      <c r="X44" s="68" t="s">
        <v>353</v>
      </c>
      <c r="Y44" s="68" t="s">
        <v>353</v>
      </c>
      <c r="Z44" s="68" t="s">
        <v>353</v>
      </c>
      <c r="AA44" s="69" t="s">
        <v>353</v>
      </c>
      <c r="AB44" s="55" t="s">
        <v>353</v>
      </c>
      <c r="AC44" s="56" t="s">
        <v>353</v>
      </c>
      <c r="AD44" s="56" t="s">
        <v>353</v>
      </c>
      <c r="AE44" s="56" t="s">
        <v>353</v>
      </c>
      <c r="AF44" s="56" t="s">
        <v>353</v>
      </c>
      <c r="AG44" s="57" t="s">
        <v>353</v>
      </c>
      <c r="AH44" s="58" t="s">
        <v>353</v>
      </c>
      <c r="AI44" s="59" t="s">
        <v>353</v>
      </c>
      <c r="AJ44" s="59" t="s">
        <v>353</v>
      </c>
      <c r="AK44" s="59" t="s">
        <v>353</v>
      </c>
      <c r="AL44" s="59" t="s">
        <v>353</v>
      </c>
      <c r="AN44" s="484"/>
      <c r="AO44" s="485"/>
      <c r="AP44" s="485"/>
      <c r="AQ44" s="485"/>
      <c r="AR44" s="485"/>
      <c r="AS44" s="485"/>
      <c r="AT44" s="490"/>
      <c r="AU44" s="490"/>
    </row>
    <row r="45" spans="2:47" ht="3" customHeight="1" thickBot="1" x14ac:dyDescent="0.35">
      <c r="B45" s="495"/>
      <c r="C45" s="495"/>
      <c r="D45" s="496"/>
      <c r="E45" s="468"/>
      <c r="F45" s="472"/>
      <c r="G45" s="472"/>
      <c r="H45" s="472"/>
      <c r="I45" s="472"/>
      <c r="J45" s="76" t="s">
        <v>353</v>
      </c>
      <c r="K45" s="77" t="s">
        <v>353</v>
      </c>
      <c r="L45" s="77" t="s">
        <v>353</v>
      </c>
      <c r="M45" s="77" t="s">
        <v>353</v>
      </c>
      <c r="N45" s="77" t="s">
        <v>353</v>
      </c>
      <c r="O45" s="78" t="s">
        <v>353</v>
      </c>
      <c r="P45" s="221" t="s">
        <v>353</v>
      </c>
      <c r="Q45" s="222" t="s">
        <v>353</v>
      </c>
      <c r="R45" s="222" t="s">
        <v>353</v>
      </c>
      <c r="S45" s="222" t="s">
        <v>353</v>
      </c>
      <c r="T45" s="222" t="s">
        <v>353</v>
      </c>
      <c r="U45" s="223" t="s">
        <v>353</v>
      </c>
      <c r="V45" s="221" t="s">
        <v>353</v>
      </c>
      <c r="W45" s="222" t="s">
        <v>353</v>
      </c>
      <c r="X45" s="68" t="s">
        <v>353</v>
      </c>
      <c r="Y45" s="68" t="s">
        <v>353</v>
      </c>
      <c r="Z45" s="68" t="s">
        <v>353</v>
      </c>
      <c r="AA45" s="69" t="s">
        <v>353</v>
      </c>
      <c r="AB45" s="55" t="s">
        <v>353</v>
      </c>
      <c r="AC45" s="56" t="s">
        <v>353</v>
      </c>
      <c r="AD45" s="56" t="s">
        <v>353</v>
      </c>
      <c r="AE45" s="56" t="s">
        <v>353</v>
      </c>
      <c r="AF45" s="56" t="s">
        <v>353</v>
      </c>
      <c r="AG45" s="57" t="s">
        <v>353</v>
      </c>
      <c r="AH45" s="58" t="s">
        <v>353</v>
      </c>
      <c r="AI45" s="59" t="s">
        <v>353</v>
      </c>
      <c r="AJ45" s="59" t="s">
        <v>353</v>
      </c>
      <c r="AK45" s="59" t="s">
        <v>353</v>
      </c>
      <c r="AL45" s="59" t="s">
        <v>353</v>
      </c>
      <c r="AN45" s="484"/>
      <c r="AO45" s="485"/>
      <c r="AP45" s="485"/>
      <c r="AQ45" s="485"/>
      <c r="AR45" s="485"/>
      <c r="AS45" s="486"/>
      <c r="AT45" s="36"/>
      <c r="AU45" s="36"/>
    </row>
    <row r="46" spans="2:47" ht="16.2" hidden="1" thickBot="1" x14ac:dyDescent="0.35">
      <c r="B46" s="495"/>
      <c r="C46" s="495"/>
      <c r="D46" s="496"/>
      <c r="E46" s="468"/>
      <c r="F46" s="472"/>
      <c r="G46" s="472"/>
      <c r="H46" s="472"/>
      <c r="I46" s="472"/>
      <c r="J46" s="76" t="s">
        <v>353</v>
      </c>
      <c r="K46" s="77" t="s">
        <v>353</v>
      </c>
      <c r="L46" s="77" t="s">
        <v>353</v>
      </c>
      <c r="M46" s="77" t="s">
        <v>353</v>
      </c>
      <c r="N46" s="77" t="s">
        <v>353</v>
      </c>
      <c r="O46" s="78" t="s">
        <v>353</v>
      </c>
      <c r="P46" s="67" t="s">
        <v>353</v>
      </c>
      <c r="Q46" s="68" t="s">
        <v>353</v>
      </c>
      <c r="R46" s="68" t="s">
        <v>353</v>
      </c>
      <c r="S46" s="68" t="s">
        <v>353</v>
      </c>
      <c r="T46" s="68" t="s">
        <v>353</v>
      </c>
      <c r="U46" s="69" t="s">
        <v>353</v>
      </c>
      <c r="V46" s="67" t="s">
        <v>353</v>
      </c>
      <c r="W46" s="68" t="s">
        <v>353</v>
      </c>
      <c r="X46" s="68" t="s">
        <v>353</v>
      </c>
      <c r="Y46" s="68" t="s">
        <v>353</v>
      </c>
      <c r="Z46" s="68" t="s">
        <v>353</v>
      </c>
      <c r="AA46" s="69" t="s">
        <v>353</v>
      </c>
      <c r="AB46" s="55" t="s">
        <v>353</v>
      </c>
      <c r="AC46" s="56" t="s">
        <v>353</v>
      </c>
      <c r="AD46" s="56" t="s">
        <v>353</v>
      </c>
      <c r="AE46" s="56" t="s">
        <v>353</v>
      </c>
      <c r="AF46" s="56" t="s">
        <v>353</v>
      </c>
      <c r="AG46" s="57" t="s">
        <v>353</v>
      </c>
      <c r="AH46" s="58" t="s">
        <v>353</v>
      </c>
      <c r="AI46" s="59" t="s">
        <v>353</v>
      </c>
      <c r="AJ46" s="59" t="s">
        <v>353</v>
      </c>
      <c r="AK46" s="59" t="s">
        <v>353</v>
      </c>
      <c r="AL46" s="59" t="s">
        <v>353</v>
      </c>
      <c r="AN46" s="484"/>
      <c r="AO46" s="485"/>
      <c r="AP46" s="485"/>
      <c r="AQ46" s="485"/>
      <c r="AR46" s="485"/>
      <c r="AS46" s="486"/>
    </row>
    <row r="47" spans="2:47" ht="16.2" hidden="1" thickBot="1" x14ac:dyDescent="0.35">
      <c r="B47" s="495"/>
      <c r="C47" s="495"/>
      <c r="D47" s="496"/>
      <c r="E47" s="469"/>
      <c r="F47" s="470"/>
      <c r="G47" s="470"/>
      <c r="H47" s="470"/>
      <c r="I47" s="470"/>
      <c r="J47" s="79" t="s">
        <v>353</v>
      </c>
      <c r="K47" s="80" t="s">
        <v>353</v>
      </c>
      <c r="L47" s="80" t="s">
        <v>353</v>
      </c>
      <c r="M47" s="80" t="s">
        <v>353</v>
      </c>
      <c r="N47" s="80" t="s">
        <v>353</v>
      </c>
      <c r="O47" s="81" t="s">
        <v>353</v>
      </c>
      <c r="P47" s="67" t="s">
        <v>353</v>
      </c>
      <c r="Q47" s="68" t="s">
        <v>353</v>
      </c>
      <c r="R47" s="68" t="s">
        <v>353</v>
      </c>
      <c r="S47" s="68" t="s">
        <v>353</v>
      </c>
      <c r="T47" s="68" t="s">
        <v>353</v>
      </c>
      <c r="U47" s="69" t="s">
        <v>353</v>
      </c>
      <c r="V47" s="70" t="s">
        <v>353</v>
      </c>
      <c r="W47" s="71" t="s">
        <v>353</v>
      </c>
      <c r="X47" s="71" t="s">
        <v>353</v>
      </c>
      <c r="Y47" s="71" t="s">
        <v>353</v>
      </c>
      <c r="Z47" s="71" t="s">
        <v>353</v>
      </c>
      <c r="AA47" s="72" t="s">
        <v>353</v>
      </c>
      <c r="AB47" s="60" t="s">
        <v>353</v>
      </c>
      <c r="AC47" s="61" t="s">
        <v>353</v>
      </c>
      <c r="AD47" s="61" t="s">
        <v>353</v>
      </c>
      <c r="AE47" s="61" t="s">
        <v>353</v>
      </c>
      <c r="AF47" s="61" t="s">
        <v>353</v>
      </c>
      <c r="AG47" s="62" t="s">
        <v>353</v>
      </c>
      <c r="AH47" s="63" t="s">
        <v>353</v>
      </c>
      <c r="AI47" s="64" t="s">
        <v>353</v>
      </c>
      <c r="AJ47" s="64" t="s">
        <v>353</v>
      </c>
      <c r="AK47" s="64" t="s">
        <v>353</v>
      </c>
      <c r="AL47" s="64" t="s">
        <v>353</v>
      </c>
      <c r="AN47" s="487"/>
      <c r="AO47" s="488"/>
      <c r="AP47" s="488"/>
      <c r="AQ47" s="488"/>
      <c r="AR47" s="488"/>
      <c r="AS47" s="489"/>
    </row>
    <row r="48" spans="2:47" ht="23.4" x14ac:dyDescent="0.45">
      <c r="B48" s="495"/>
      <c r="C48" s="495"/>
      <c r="D48" s="496"/>
      <c r="E48" s="462" t="s">
        <v>167</v>
      </c>
      <c r="F48" s="463"/>
      <c r="G48" s="463"/>
      <c r="H48" s="463"/>
      <c r="I48" s="464"/>
      <c r="J48" s="73" t="s">
        <v>353</v>
      </c>
      <c r="K48" s="74" t="s">
        <v>353</v>
      </c>
      <c r="L48" s="74" t="s">
        <v>353</v>
      </c>
      <c r="M48" s="74" t="s">
        <v>353</v>
      </c>
      <c r="N48" s="74" t="s">
        <v>353</v>
      </c>
      <c r="O48" s="75" t="s">
        <v>353</v>
      </c>
      <c r="P48" s="73" t="s">
        <v>353</v>
      </c>
      <c r="Q48" s="74" t="s">
        <v>353</v>
      </c>
      <c r="R48" s="74" t="s">
        <v>353</v>
      </c>
      <c r="S48" s="74" t="s">
        <v>353</v>
      </c>
      <c r="T48" s="74" t="s">
        <v>353</v>
      </c>
      <c r="U48" s="75" t="s">
        <v>353</v>
      </c>
      <c r="V48" s="218" t="s">
        <v>353</v>
      </c>
      <c r="W48" s="227" t="s">
        <v>353</v>
      </c>
      <c r="X48" s="65" t="s">
        <v>353</v>
      </c>
      <c r="Y48" s="65" t="s">
        <v>353</v>
      </c>
      <c r="Z48" s="65" t="s">
        <v>353</v>
      </c>
      <c r="AA48" s="66" t="s">
        <v>353</v>
      </c>
      <c r="AB48" s="50" t="s">
        <v>353</v>
      </c>
      <c r="AC48" s="51" t="s">
        <v>353</v>
      </c>
      <c r="AD48" s="51" t="s">
        <v>353</v>
      </c>
      <c r="AE48" s="51" t="s">
        <v>353</v>
      </c>
      <c r="AF48" s="51" t="s">
        <v>353</v>
      </c>
      <c r="AG48" s="52" t="s">
        <v>353</v>
      </c>
      <c r="AH48" s="53" t="s">
        <v>353</v>
      </c>
      <c r="AI48" s="54" t="s">
        <v>353</v>
      </c>
      <c r="AJ48" s="54" t="s">
        <v>353</v>
      </c>
      <c r="AK48" s="54" t="s">
        <v>353</v>
      </c>
      <c r="AL48" s="54" t="s">
        <v>353</v>
      </c>
    </row>
    <row r="49" spans="2:38" ht="15.6" x14ac:dyDescent="0.3">
      <c r="B49" s="495"/>
      <c r="C49" s="495"/>
      <c r="D49" s="496"/>
      <c r="E49" s="465"/>
      <c r="F49" s="472"/>
      <c r="G49" s="472"/>
      <c r="H49" s="472"/>
      <c r="I49" s="467"/>
      <c r="J49" s="76" t="s">
        <v>353</v>
      </c>
      <c r="K49" s="77" t="s">
        <v>353</v>
      </c>
      <c r="L49" s="77" t="s">
        <v>353</v>
      </c>
      <c r="M49" s="77" t="s">
        <v>353</v>
      </c>
      <c r="N49" s="77" t="s">
        <v>353</v>
      </c>
      <c r="O49" s="78" t="s">
        <v>353</v>
      </c>
      <c r="P49" s="76" t="s">
        <v>353</v>
      </c>
      <c r="Q49" s="77" t="s">
        <v>353</v>
      </c>
      <c r="R49" s="77" t="s">
        <v>353</v>
      </c>
      <c r="S49" s="77" t="s">
        <v>353</v>
      </c>
      <c r="T49" s="77" t="s">
        <v>353</v>
      </c>
      <c r="U49" s="78" t="s">
        <v>353</v>
      </c>
      <c r="V49" s="221" t="s">
        <v>353</v>
      </c>
      <c r="W49" s="222" t="s">
        <v>353</v>
      </c>
      <c r="X49" s="68" t="s">
        <v>353</v>
      </c>
      <c r="Y49" s="68" t="s">
        <v>353</v>
      </c>
      <c r="Z49" s="68" t="s">
        <v>353</v>
      </c>
      <c r="AA49" s="69" t="s">
        <v>353</v>
      </c>
      <c r="AB49" s="55" t="s">
        <v>353</v>
      </c>
      <c r="AC49" s="56" t="s">
        <v>353</v>
      </c>
      <c r="AD49" s="56" t="s">
        <v>353</v>
      </c>
      <c r="AE49" s="56" t="s">
        <v>353</v>
      </c>
      <c r="AF49" s="56" t="s">
        <v>353</v>
      </c>
      <c r="AG49" s="57" t="s">
        <v>353</v>
      </c>
      <c r="AH49" s="58" t="s">
        <v>353</v>
      </c>
      <c r="AI49" s="59" t="s">
        <v>353</v>
      </c>
      <c r="AJ49" s="59" t="s">
        <v>353</v>
      </c>
      <c r="AK49" s="59" t="s">
        <v>353</v>
      </c>
      <c r="AL49" s="59" t="s">
        <v>353</v>
      </c>
    </row>
    <row r="50" spans="2:38" ht="15.6" x14ac:dyDescent="0.3">
      <c r="B50" s="495"/>
      <c r="C50" s="495"/>
      <c r="D50" s="496"/>
      <c r="E50" s="465"/>
      <c r="F50" s="472"/>
      <c r="G50" s="472"/>
      <c r="H50" s="472"/>
      <c r="I50" s="467"/>
      <c r="J50" s="76" t="s">
        <v>353</v>
      </c>
      <c r="K50" s="77" t="s">
        <v>353</v>
      </c>
      <c r="L50" s="77" t="s">
        <v>353</v>
      </c>
      <c r="M50" s="77" t="s">
        <v>353</v>
      </c>
      <c r="N50" s="77" t="s">
        <v>353</v>
      </c>
      <c r="O50" s="78" t="s">
        <v>353</v>
      </c>
      <c r="P50" s="76" t="s">
        <v>353</v>
      </c>
      <c r="Q50" s="77" t="s">
        <v>353</v>
      </c>
      <c r="R50" s="77" t="s">
        <v>353</v>
      </c>
      <c r="S50" s="77" t="s">
        <v>353</v>
      </c>
      <c r="T50" s="77" t="s">
        <v>353</v>
      </c>
      <c r="U50" s="78" t="s">
        <v>353</v>
      </c>
      <c r="V50" s="221" t="s">
        <v>353</v>
      </c>
      <c r="W50" s="222" t="s">
        <v>353</v>
      </c>
      <c r="X50" s="68" t="s">
        <v>353</v>
      </c>
      <c r="Y50" s="68" t="s">
        <v>353</v>
      </c>
      <c r="Z50" s="68" t="s">
        <v>353</v>
      </c>
      <c r="AA50" s="69" t="s">
        <v>353</v>
      </c>
      <c r="AB50" s="55" t="s">
        <v>353</v>
      </c>
      <c r="AC50" s="56" t="s">
        <v>353</v>
      </c>
      <c r="AD50" s="56" t="s">
        <v>353</v>
      </c>
      <c r="AE50" s="56" t="s">
        <v>353</v>
      </c>
      <c r="AF50" s="56" t="s">
        <v>353</v>
      </c>
      <c r="AG50" s="57" t="s">
        <v>353</v>
      </c>
      <c r="AH50" s="58" t="s">
        <v>353</v>
      </c>
      <c r="AI50" s="59" t="s">
        <v>353</v>
      </c>
      <c r="AJ50" s="59" t="s">
        <v>353</v>
      </c>
      <c r="AK50" s="59" t="s">
        <v>353</v>
      </c>
      <c r="AL50" s="59" t="s">
        <v>353</v>
      </c>
    </row>
    <row r="51" spans="2:38" ht="15.6" x14ac:dyDescent="0.3">
      <c r="B51" s="495"/>
      <c r="C51" s="495"/>
      <c r="D51" s="496"/>
      <c r="E51" s="468"/>
      <c r="F51" s="472"/>
      <c r="G51" s="472"/>
      <c r="H51" s="472"/>
      <c r="I51" s="467"/>
      <c r="J51" s="76" t="s">
        <v>353</v>
      </c>
      <c r="K51" s="77" t="s">
        <v>353</v>
      </c>
      <c r="L51" s="77" t="s">
        <v>353</v>
      </c>
      <c r="M51" s="77" t="s">
        <v>353</v>
      </c>
      <c r="N51" s="77" t="s">
        <v>353</v>
      </c>
      <c r="O51" s="78" t="s">
        <v>353</v>
      </c>
      <c r="P51" s="76" t="s">
        <v>353</v>
      </c>
      <c r="Q51" s="77" t="s">
        <v>353</v>
      </c>
      <c r="R51" s="77" t="s">
        <v>353</v>
      </c>
      <c r="S51" s="77" t="s">
        <v>353</v>
      </c>
      <c r="T51" s="77" t="s">
        <v>353</v>
      </c>
      <c r="U51" s="78" t="s">
        <v>353</v>
      </c>
      <c r="V51" s="221" t="s">
        <v>353</v>
      </c>
      <c r="W51" s="222" t="s">
        <v>353</v>
      </c>
      <c r="X51" s="68" t="s">
        <v>353</v>
      </c>
      <c r="Y51" s="68" t="s">
        <v>353</v>
      </c>
      <c r="Z51" s="68" t="s">
        <v>353</v>
      </c>
      <c r="AA51" s="69" t="s">
        <v>353</v>
      </c>
      <c r="AB51" s="55" t="s">
        <v>353</v>
      </c>
      <c r="AC51" s="56" t="s">
        <v>353</v>
      </c>
      <c r="AD51" s="56" t="s">
        <v>353</v>
      </c>
      <c r="AE51" s="56" t="s">
        <v>353</v>
      </c>
      <c r="AF51" s="56" t="s">
        <v>353</v>
      </c>
      <c r="AG51" s="57" t="s">
        <v>353</v>
      </c>
      <c r="AH51" s="58" t="s">
        <v>353</v>
      </c>
      <c r="AI51" s="59" t="s">
        <v>353</v>
      </c>
      <c r="AJ51" s="59" t="s">
        <v>353</v>
      </c>
      <c r="AK51" s="59" t="s">
        <v>353</v>
      </c>
      <c r="AL51" s="59" t="s">
        <v>353</v>
      </c>
    </row>
    <row r="52" spans="2:38" ht="15.6" x14ac:dyDescent="0.3">
      <c r="B52" s="495"/>
      <c r="C52" s="495"/>
      <c r="D52" s="496"/>
      <c r="E52" s="468"/>
      <c r="F52" s="472"/>
      <c r="G52" s="472"/>
      <c r="H52" s="472"/>
      <c r="I52" s="467"/>
      <c r="J52" s="76" t="s">
        <v>353</v>
      </c>
      <c r="K52" s="77" t="s">
        <v>353</v>
      </c>
      <c r="L52" s="77" t="s">
        <v>353</v>
      </c>
      <c r="M52" s="77" t="s">
        <v>353</v>
      </c>
      <c r="N52" s="77" t="s">
        <v>353</v>
      </c>
      <c r="O52" s="78" t="s">
        <v>353</v>
      </c>
      <c r="P52" s="76" t="s">
        <v>353</v>
      </c>
      <c r="Q52" s="77" t="s">
        <v>353</v>
      </c>
      <c r="R52" s="77" t="s">
        <v>353</v>
      </c>
      <c r="S52" s="77" t="s">
        <v>353</v>
      </c>
      <c r="T52" s="77" t="s">
        <v>353</v>
      </c>
      <c r="U52" s="78" t="s">
        <v>353</v>
      </c>
      <c r="V52" s="221" t="s">
        <v>353</v>
      </c>
      <c r="W52" s="222" t="s">
        <v>353</v>
      </c>
      <c r="X52" s="68" t="s">
        <v>353</v>
      </c>
      <c r="Y52" s="68" t="s">
        <v>353</v>
      </c>
      <c r="Z52" s="68" t="s">
        <v>353</v>
      </c>
      <c r="AA52" s="69" t="s">
        <v>353</v>
      </c>
      <c r="AB52" s="55" t="s">
        <v>353</v>
      </c>
      <c r="AC52" s="56" t="s">
        <v>353</v>
      </c>
      <c r="AD52" s="56" t="s">
        <v>353</v>
      </c>
      <c r="AE52" s="56" t="s">
        <v>353</v>
      </c>
      <c r="AF52" s="56" t="s">
        <v>353</v>
      </c>
      <c r="AG52" s="57" t="s">
        <v>353</v>
      </c>
      <c r="AH52" s="58" t="s">
        <v>353</v>
      </c>
      <c r="AI52" s="59" t="s">
        <v>353</v>
      </c>
      <c r="AJ52" s="59" t="s">
        <v>353</v>
      </c>
      <c r="AK52" s="59" t="s">
        <v>353</v>
      </c>
      <c r="AL52" s="59" t="s">
        <v>353</v>
      </c>
    </row>
    <row r="53" spans="2:38" ht="5.25" customHeight="1" x14ac:dyDescent="0.3">
      <c r="B53" s="495"/>
      <c r="C53" s="495"/>
      <c r="D53" s="496"/>
      <c r="E53" s="468"/>
      <c r="F53" s="472"/>
      <c r="G53" s="472"/>
      <c r="H53" s="472"/>
      <c r="I53" s="467"/>
      <c r="J53" s="76" t="s">
        <v>353</v>
      </c>
      <c r="K53" s="77" t="s">
        <v>353</v>
      </c>
      <c r="L53" s="77" t="s">
        <v>353</v>
      </c>
      <c r="M53" s="77" t="s">
        <v>353</v>
      </c>
      <c r="N53" s="77" t="s">
        <v>353</v>
      </c>
      <c r="O53" s="78" t="s">
        <v>353</v>
      </c>
      <c r="P53" s="76" t="s">
        <v>353</v>
      </c>
      <c r="Q53" s="77" t="s">
        <v>353</v>
      </c>
      <c r="R53" s="77" t="s">
        <v>353</v>
      </c>
      <c r="S53" s="77" t="s">
        <v>353</v>
      </c>
      <c r="T53" s="77" t="s">
        <v>353</v>
      </c>
      <c r="U53" s="78" t="s">
        <v>353</v>
      </c>
      <c r="V53" s="221" t="s">
        <v>353</v>
      </c>
      <c r="W53" s="222" t="s">
        <v>353</v>
      </c>
      <c r="X53" s="68" t="s">
        <v>353</v>
      </c>
      <c r="Y53" s="68" t="s">
        <v>353</v>
      </c>
      <c r="Z53" s="68" t="s">
        <v>353</v>
      </c>
      <c r="AA53" s="69" t="s">
        <v>353</v>
      </c>
      <c r="AB53" s="55" t="s">
        <v>353</v>
      </c>
      <c r="AC53" s="56" t="s">
        <v>353</v>
      </c>
      <c r="AD53" s="56" t="s">
        <v>353</v>
      </c>
      <c r="AE53" s="56" t="s">
        <v>353</v>
      </c>
      <c r="AF53" s="56" t="s">
        <v>353</v>
      </c>
      <c r="AG53" s="57" t="s">
        <v>353</v>
      </c>
      <c r="AH53" s="58" t="s">
        <v>353</v>
      </c>
      <c r="AI53" s="59" t="s">
        <v>353</v>
      </c>
      <c r="AJ53" s="59" t="s">
        <v>353</v>
      </c>
      <c r="AK53" s="59" t="s">
        <v>353</v>
      </c>
      <c r="AL53" s="59" t="s">
        <v>353</v>
      </c>
    </row>
    <row r="54" spans="2:38" ht="3" hidden="1" customHeight="1" x14ac:dyDescent="0.3">
      <c r="B54" s="495"/>
      <c r="C54" s="495"/>
      <c r="D54" s="496"/>
      <c r="E54" s="468"/>
      <c r="F54" s="472"/>
      <c r="G54" s="472"/>
      <c r="H54" s="472"/>
      <c r="I54" s="467"/>
      <c r="J54" s="76" t="s">
        <v>353</v>
      </c>
      <c r="K54" s="77" t="s">
        <v>353</v>
      </c>
      <c r="L54" s="77" t="s">
        <v>353</v>
      </c>
      <c r="M54" s="77" t="s">
        <v>353</v>
      </c>
      <c r="N54" s="77" t="s">
        <v>353</v>
      </c>
      <c r="O54" s="78" t="s">
        <v>353</v>
      </c>
      <c r="P54" s="76" t="s">
        <v>353</v>
      </c>
      <c r="Q54" s="77" t="s">
        <v>353</v>
      </c>
      <c r="R54" s="77" t="s">
        <v>353</v>
      </c>
      <c r="S54" s="77" t="s">
        <v>353</v>
      </c>
      <c r="T54" s="77" t="s">
        <v>353</v>
      </c>
      <c r="U54" s="78" t="s">
        <v>353</v>
      </c>
      <c r="V54" s="221" t="s">
        <v>353</v>
      </c>
      <c r="W54" s="222" t="s">
        <v>353</v>
      </c>
      <c r="X54" s="68" t="s">
        <v>353</v>
      </c>
      <c r="Y54" s="68" t="s">
        <v>353</v>
      </c>
      <c r="Z54" s="68" t="s">
        <v>353</v>
      </c>
      <c r="AA54" s="69" t="s">
        <v>353</v>
      </c>
      <c r="AB54" s="55" t="s">
        <v>353</v>
      </c>
      <c r="AC54" s="56" t="s">
        <v>353</v>
      </c>
      <c r="AD54" s="56" t="s">
        <v>353</v>
      </c>
      <c r="AE54" s="56" t="s">
        <v>353</v>
      </c>
      <c r="AF54" s="56" t="s">
        <v>353</v>
      </c>
      <c r="AG54" s="57" t="s">
        <v>353</v>
      </c>
      <c r="AH54" s="58" t="s">
        <v>353</v>
      </c>
      <c r="AI54" s="59" t="s">
        <v>353</v>
      </c>
      <c r="AJ54" s="59" t="s">
        <v>353</v>
      </c>
      <c r="AK54" s="59" t="s">
        <v>353</v>
      </c>
      <c r="AL54" s="59" t="s">
        <v>353</v>
      </c>
    </row>
    <row r="55" spans="2:38" ht="15.6" hidden="1" x14ac:dyDescent="0.3">
      <c r="B55" s="495"/>
      <c r="C55" s="495"/>
      <c r="D55" s="496"/>
      <c r="E55" s="468"/>
      <c r="F55" s="472"/>
      <c r="G55" s="472"/>
      <c r="H55" s="472"/>
      <c r="I55" s="467"/>
      <c r="J55" s="76" t="s">
        <v>353</v>
      </c>
      <c r="K55" s="77" t="s">
        <v>353</v>
      </c>
      <c r="L55" s="77" t="s">
        <v>353</v>
      </c>
      <c r="M55" s="77" t="s">
        <v>353</v>
      </c>
      <c r="N55" s="77" t="s">
        <v>353</v>
      </c>
      <c r="O55" s="78" t="s">
        <v>353</v>
      </c>
      <c r="P55" s="76" t="s">
        <v>353</v>
      </c>
      <c r="Q55" s="77" t="s">
        <v>353</v>
      </c>
      <c r="R55" s="77" t="s">
        <v>353</v>
      </c>
      <c r="S55" s="77" t="s">
        <v>353</v>
      </c>
      <c r="T55" s="77" t="s">
        <v>353</v>
      </c>
      <c r="U55" s="78" t="s">
        <v>353</v>
      </c>
      <c r="V55" s="221" t="s">
        <v>353</v>
      </c>
      <c r="W55" s="222" t="s">
        <v>353</v>
      </c>
      <c r="X55" s="68" t="s">
        <v>353</v>
      </c>
      <c r="Y55" s="68" t="s">
        <v>353</v>
      </c>
      <c r="Z55" s="68" t="s">
        <v>353</v>
      </c>
      <c r="AA55" s="69" t="s">
        <v>353</v>
      </c>
      <c r="AB55" s="55" t="s">
        <v>353</v>
      </c>
      <c r="AC55" s="56" t="s">
        <v>353</v>
      </c>
      <c r="AD55" s="56" t="s">
        <v>353</v>
      </c>
      <c r="AE55" s="56" t="s">
        <v>353</v>
      </c>
      <c r="AF55" s="56" t="s">
        <v>353</v>
      </c>
      <c r="AG55" s="57" t="s">
        <v>353</v>
      </c>
      <c r="AH55" s="58" t="s">
        <v>353</v>
      </c>
      <c r="AI55" s="59" t="s">
        <v>353</v>
      </c>
      <c r="AJ55" s="59" t="s">
        <v>353</v>
      </c>
      <c r="AK55" s="59" t="s">
        <v>353</v>
      </c>
      <c r="AL55" s="59" t="s">
        <v>353</v>
      </c>
    </row>
    <row r="56" spans="2:38" ht="15.6" hidden="1" x14ac:dyDescent="0.3">
      <c r="B56" s="495"/>
      <c r="C56" s="495"/>
      <c r="D56" s="496"/>
      <c r="E56" s="468"/>
      <c r="F56" s="472"/>
      <c r="G56" s="472"/>
      <c r="H56" s="472"/>
      <c r="I56" s="467"/>
      <c r="J56" s="76" t="s">
        <v>353</v>
      </c>
      <c r="K56" s="77" t="s">
        <v>353</v>
      </c>
      <c r="L56" s="77" t="s">
        <v>353</v>
      </c>
      <c r="M56" s="77" t="s">
        <v>353</v>
      </c>
      <c r="N56" s="77" t="s">
        <v>353</v>
      </c>
      <c r="O56" s="78" t="s">
        <v>353</v>
      </c>
      <c r="P56" s="76" t="s">
        <v>353</v>
      </c>
      <c r="Q56" s="77" t="s">
        <v>353</v>
      </c>
      <c r="R56" s="77" t="s">
        <v>353</v>
      </c>
      <c r="S56" s="77" t="s">
        <v>353</v>
      </c>
      <c r="T56" s="77" t="s">
        <v>353</v>
      </c>
      <c r="U56" s="78" t="s">
        <v>353</v>
      </c>
      <c r="V56" s="221" t="s">
        <v>353</v>
      </c>
      <c r="W56" s="222" t="s">
        <v>353</v>
      </c>
      <c r="X56" s="68" t="s">
        <v>353</v>
      </c>
      <c r="Y56" s="68" t="s">
        <v>353</v>
      </c>
      <c r="Z56" s="68" t="s">
        <v>353</v>
      </c>
      <c r="AA56" s="69" t="s">
        <v>353</v>
      </c>
      <c r="AB56" s="55" t="s">
        <v>353</v>
      </c>
      <c r="AC56" s="56" t="s">
        <v>353</v>
      </c>
      <c r="AD56" s="56" t="s">
        <v>353</v>
      </c>
      <c r="AE56" s="56" t="s">
        <v>353</v>
      </c>
      <c r="AF56" s="56" t="s">
        <v>353</v>
      </c>
      <c r="AG56" s="57" t="s">
        <v>353</v>
      </c>
      <c r="AH56" s="58" t="s">
        <v>353</v>
      </c>
      <c r="AI56" s="59" t="s">
        <v>353</v>
      </c>
      <c r="AJ56" s="59" t="s">
        <v>353</v>
      </c>
      <c r="AK56" s="59" t="s">
        <v>353</v>
      </c>
      <c r="AL56" s="59" t="s">
        <v>353</v>
      </c>
    </row>
    <row r="57" spans="2:38" ht="16.2" thickBot="1" x14ac:dyDescent="0.35">
      <c r="B57" s="495"/>
      <c r="C57" s="495"/>
      <c r="D57" s="496"/>
      <c r="E57" s="469"/>
      <c r="F57" s="470"/>
      <c r="G57" s="470"/>
      <c r="H57" s="470"/>
      <c r="I57" s="471"/>
      <c r="J57" s="79" t="s">
        <v>353</v>
      </c>
      <c r="K57" s="80" t="s">
        <v>353</v>
      </c>
      <c r="L57" s="80" t="s">
        <v>353</v>
      </c>
      <c r="M57" s="80" t="s">
        <v>353</v>
      </c>
      <c r="N57" s="80" t="s">
        <v>353</v>
      </c>
      <c r="O57" s="81" t="s">
        <v>353</v>
      </c>
      <c r="P57" s="79" t="s">
        <v>353</v>
      </c>
      <c r="Q57" s="80" t="s">
        <v>353</v>
      </c>
      <c r="R57" s="80" t="s">
        <v>353</v>
      </c>
      <c r="S57" s="80" t="s">
        <v>353</v>
      </c>
      <c r="T57" s="80" t="s">
        <v>353</v>
      </c>
      <c r="U57" s="81" t="s">
        <v>353</v>
      </c>
      <c r="V57" s="224" t="s">
        <v>353</v>
      </c>
      <c r="W57" s="225" t="s">
        <v>353</v>
      </c>
      <c r="X57" s="71" t="s">
        <v>353</v>
      </c>
      <c r="Y57" s="71" t="s">
        <v>353</v>
      </c>
      <c r="Z57" s="71" t="s">
        <v>353</v>
      </c>
      <c r="AA57" s="72" t="s">
        <v>353</v>
      </c>
      <c r="AB57" s="60" t="s">
        <v>353</v>
      </c>
      <c r="AC57" s="61" t="s">
        <v>353</v>
      </c>
      <c r="AD57" s="61" t="s">
        <v>353</v>
      </c>
      <c r="AE57" s="61" t="s">
        <v>353</v>
      </c>
      <c r="AF57" s="61" t="s">
        <v>353</v>
      </c>
      <c r="AG57" s="62" t="s">
        <v>353</v>
      </c>
      <c r="AH57" s="58" t="s">
        <v>353</v>
      </c>
      <c r="AI57" s="59" t="s">
        <v>353</v>
      </c>
      <c r="AJ57" s="59" t="s">
        <v>353</v>
      </c>
      <c r="AK57" s="59" t="s">
        <v>353</v>
      </c>
      <c r="AL57" s="59" t="s">
        <v>353</v>
      </c>
    </row>
    <row r="58" spans="2:38" ht="15" customHeight="1" x14ac:dyDescent="0.3">
      <c r="J58" s="462" t="s">
        <v>168</v>
      </c>
      <c r="K58" s="463"/>
      <c r="L58" s="463"/>
      <c r="M58" s="463"/>
      <c r="N58" s="463"/>
      <c r="O58" s="464"/>
      <c r="P58" s="462" t="s">
        <v>169</v>
      </c>
      <c r="Q58" s="463"/>
      <c r="R58" s="463"/>
      <c r="S58" s="463"/>
      <c r="T58" s="463"/>
      <c r="U58" s="464"/>
      <c r="V58" s="462" t="s">
        <v>170</v>
      </c>
      <c r="W58" s="463"/>
      <c r="X58" s="463"/>
      <c r="Y58" s="463"/>
      <c r="Z58" s="463"/>
      <c r="AA58" s="464"/>
      <c r="AB58" s="462" t="s">
        <v>171</v>
      </c>
      <c r="AC58" s="491"/>
      <c r="AD58" s="463"/>
      <c r="AE58" s="463"/>
      <c r="AF58" s="463"/>
      <c r="AG58" s="463"/>
      <c r="AH58" s="462" t="s">
        <v>172</v>
      </c>
      <c r="AI58" s="463"/>
      <c r="AJ58" s="463"/>
      <c r="AK58" s="463"/>
      <c r="AL58" s="464"/>
    </row>
    <row r="59" spans="2:38" ht="15" customHeight="1" x14ac:dyDescent="0.3">
      <c r="J59" s="468"/>
      <c r="K59" s="472"/>
      <c r="L59" s="472"/>
      <c r="M59" s="472"/>
      <c r="N59" s="472"/>
      <c r="O59" s="467"/>
      <c r="P59" s="468"/>
      <c r="Q59" s="472"/>
      <c r="R59" s="472"/>
      <c r="S59" s="472"/>
      <c r="T59" s="472"/>
      <c r="U59" s="467"/>
      <c r="V59" s="468"/>
      <c r="W59" s="472"/>
      <c r="X59" s="472"/>
      <c r="Y59" s="472"/>
      <c r="Z59" s="472"/>
      <c r="AA59" s="467"/>
      <c r="AB59" s="468"/>
      <c r="AC59" s="472"/>
      <c r="AD59" s="472"/>
      <c r="AE59" s="472"/>
      <c r="AF59" s="472"/>
      <c r="AG59" s="472"/>
      <c r="AH59" s="465"/>
      <c r="AI59" s="466"/>
      <c r="AJ59" s="466"/>
      <c r="AK59" s="466"/>
      <c r="AL59" s="467"/>
    </row>
    <row r="60" spans="2:38" ht="15" customHeight="1" x14ac:dyDescent="0.3">
      <c r="J60" s="468"/>
      <c r="K60" s="472"/>
      <c r="L60" s="472"/>
      <c r="M60" s="472"/>
      <c r="N60" s="472"/>
      <c r="O60" s="467"/>
      <c r="P60" s="468"/>
      <c r="Q60" s="472"/>
      <c r="R60" s="472"/>
      <c r="S60" s="472"/>
      <c r="T60" s="472"/>
      <c r="U60" s="467"/>
      <c r="V60" s="468"/>
      <c r="W60" s="472"/>
      <c r="X60" s="472"/>
      <c r="Y60" s="472"/>
      <c r="Z60" s="472"/>
      <c r="AA60" s="467"/>
      <c r="AB60" s="468"/>
      <c r="AC60" s="472"/>
      <c r="AD60" s="472"/>
      <c r="AE60" s="472"/>
      <c r="AF60" s="472"/>
      <c r="AG60" s="472"/>
      <c r="AH60" s="465"/>
      <c r="AI60" s="466"/>
      <c r="AJ60" s="466"/>
      <c r="AK60" s="466"/>
      <c r="AL60" s="467"/>
    </row>
    <row r="61" spans="2:38" ht="15" customHeight="1" x14ac:dyDescent="0.3">
      <c r="J61" s="468"/>
      <c r="K61" s="472"/>
      <c r="L61" s="472"/>
      <c r="M61" s="472"/>
      <c r="N61" s="472"/>
      <c r="O61" s="467"/>
      <c r="P61" s="468"/>
      <c r="Q61" s="472"/>
      <c r="R61" s="472"/>
      <c r="S61" s="472"/>
      <c r="T61" s="472"/>
      <c r="U61" s="467"/>
      <c r="V61" s="468"/>
      <c r="W61" s="472"/>
      <c r="X61" s="472"/>
      <c r="Y61" s="472"/>
      <c r="Z61" s="472"/>
      <c r="AA61" s="467"/>
      <c r="AB61" s="468"/>
      <c r="AC61" s="472"/>
      <c r="AD61" s="472"/>
      <c r="AE61" s="472"/>
      <c r="AF61" s="472"/>
      <c r="AG61" s="472"/>
      <c r="AH61" s="468"/>
      <c r="AI61" s="466"/>
      <c r="AJ61" s="466"/>
      <c r="AK61" s="466"/>
      <c r="AL61" s="467"/>
    </row>
    <row r="62" spans="2:38" ht="15" customHeight="1" x14ac:dyDescent="0.3">
      <c r="J62" s="468"/>
      <c r="K62" s="472"/>
      <c r="L62" s="472"/>
      <c r="M62" s="472"/>
      <c r="N62" s="472"/>
      <c r="O62" s="467"/>
      <c r="P62" s="468"/>
      <c r="Q62" s="472"/>
      <c r="R62" s="472"/>
      <c r="S62" s="472"/>
      <c r="T62" s="472"/>
      <c r="U62" s="467"/>
      <c r="V62" s="468"/>
      <c r="W62" s="472"/>
      <c r="X62" s="472"/>
      <c r="Y62" s="472"/>
      <c r="Z62" s="472"/>
      <c r="AA62" s="467"/>
      <c r="AB62" s="468"/>
      <c r="AC62" s="472"/>
      <c r="AD62" s="472"/>
      <c r="AE62" s="472"/>
      <c r="AF62" s="472"/>
      <c r="AG62" s="472"/>
      <c r="AH62" s="468"/>
      <c r="AI62" s="466"/>
      <c r="AJ62" s="466"/>
      <c r="AK62" s="466"/>
      <c r="AL62" s="467"/>
    </row>
    <row r="63" spans="2:38" ht="28.5" customHeight="1" thickBot="1" x14ac:dyDescent="0.35">
      <c r="J63" s="469"/>
      <c r="K63" s="470"/>
      <c r="L63" s="470"/>
      <c r="M63" s="470"/>
      <c r="N63" s="470"/>
      <c r="O63" s="471"/>
      <c r="P63" s="469"/>
      <c r="Q63" s="470"/>
      <c r="R63" s="470"/>
      <c r="S63" s="470"/>
      <c r="T63" s="470"/>
      <c r="U63" s="471"/>
      <c r="V63" s="469"/>
      <c r="W63" s="470"/>
      <c r="X63" s="470"/>
      <c r="Y63" s="470"/>
      <c r="Z63" s="470"/>
      <c r="AA63" s="471"/>
      <c r="AB63" s="469"/>
      <c r="AC63" s="470"/>
      <c r="AD63" s="470"/>
      <c r="AE63" s="470"/>
      <c r="AF63" s="470"/>
      <c r="AG63" s="470"/>
      <c r="AH63" s="469"/>
      <c r="AI63" s="470"/>
      <c r="AJ63" s="470"/>
      <c r="AK63" s="470"/>
      <c r="AL63" s="471"/>
    </row>
  </sheetData>
  <mergeCells count="22">
    <mergeCell ref="B4:I6"/>
    <mergeCell ref="J4:AL6"/>
    <mergeCell ref="AT4:AU6"/>
    <mergeCell ref="B8:D57"/>
    <mergeCell ref="E8:I17"/>
    <mergeCell ref="AN8:AS17"/>
    <mergeCell ref="AT8:AU14"/>
    <mergeCell ref="E18:I27"/>
    <mergeCell ref="AN18:AS27"/>
    <mergeCell ref="AT18:AU27"/>
    <mergeCell ref="AH58:AL63"/>
    <mergeCell ref="E28:I37"/>
    <mergeCell ref="AN28:AS37"/>
    <mergeCell ref="AT28:AU35"/>
    <mergeCell ref="E38:I47"/>
    <mergeCell ref="AN38:AS47"/>
    <mergeCell ref="AT38:AU44"/>
    <mergeCell ref="E48:I57"/>
    <mergeCell ref="J58:O63"/>
    <mergeCell ref="P58:U63"/>
    <mergeCell ref="V58:AA63"/>
    <mergeCell ref="AB58:AG63"/>
  </mergeCells>
  <pageMargins left="0.7" right="0.7" top="0.75" bottom="0.75" header="0.3" footer="0.3"/>
  <pageSetup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510D2-BA40-45F9-A728-17D3F6372F75}">
  <dimension ref="B1:Z61"/>
  <sheetViews>
    <sheetView workbookViewId="0">
      <selection activeCell="Q15" sqref="Q15"/>
    </sheetView>
  </sheetViews>
  <sheetFormatPr baseColWidth="10" defaultRowHeight="14.4" x14ac:dyDescent="0.3"/>
  <cols>
    <col min="2" max="2" width="25.5546875" customWidth="1"/>
    <col min="6" max="6" width="27.44140625" customWidth="1"/>
    <col min="7" max="7" width="24.6640625" style="136" customWidth="1"/>
    <col min="8" max="8" width="11.44140625" style="136"/>
    <col min="9" max="9" width="18.33203125" style="136" customWidth="1"/>
    <col min="10" max="12" width="11.44140625" style="136"/>
    <col min="17" max="17" width="21.5546875" customWidth="1"/>
    <col min="18" max="18" width="17.5546875" bestFit="1" customWidth="1"/>
    <col min="19" max="19" width="23.88671875" bestFit="1" customWidth="1"/>
    <col min="21" max="21" width="15.5546875" bestFit="1" customWidth="1"/>
    <col min="22" max="22" width="25.33203125" bestFit="1" customWidth="1"/>
    <col min="24" max="24" width="21" bestFit="1" customWidth="1"/>
  </cols>
  <sheetData>
    <row r="1" spans="2:26" x14ac:dyDescent="0.3">
      <c r="G1" s="136" t="s">
        <v>23</v>
      </c>
      <c r="H1" s="136" t="s">
        <v>15</v>
      </c>
    </row>
    <row r="4" spans="2:26" x14ac:dyDescent="0.3">
      <c r="B4" t="s">
        <v>220</v>
      </c>
      <c r="C4" t="s">
        <v>166</v>
      </c>
      <c r="F4" t="s">
        <v>52</v>
      </c>
      <c r="G4" s="135" t="s">
        <v>245</v>
      </c>
      <c r="H4" s="135">
        <v>0.2</v>
      </c>
      <c r="I4" s="135"/>
      <c r="K4" s="135"/>
      <c r="Q4" t="s">
        <v>246</v>
      </c>
      <c r="R4" s="135">
        <v>0.5</v>
      </c>
      <c r="S4" s="136" t="s">
        <v>111</v>
      </c>
      <c r="T4" s="135">
        <v>0.3</v>
      </c>
      <c r="U4" s="136" t="s">
        <v>124</v>
      </c>
      <c r="V4" s="135">
        <v>0.4</v>
      </c>
      <c r="W4" s="136" t="s">
        <v>127</v>
      </c>
    </row>
    <row r="5" spans="2:26" x14ac:dyDescent="0.3">
      <c r="B5" t="s">
        <v>221</v>
      </c>
      <c r="C5" t="s">
        <v>166</v>
      </c>
      <c r="F5" t="s">
        <v>53</v>
      </c>
      <c r="G5" s="135" t="s">
        <v>245</v>
      </c>
      <c r="H5" s="135">
        <v>0.2</v>
      </c>
      <c r="I5" s="135"/>
      <c r="K5" s="135"/>
      <c r="Q5" t="s">
        <v>247</v>
      </c>
      <c r="R5" s="135">
        <v>0.45</v>
      </c>
      <c r="S5" s="136" t="s">
        <v>111</v>
      </c>
      <c r="T5" s="135">
        <v>0.36</v>
      </c>
      <c r="U5" s="136" t="s">
        <v>124</v>
      </c>
      <c r="V5" s="135">
        <v>0.4</v>
      </c>
      <c r="W5" s="136" t="s">
        <v>127</v>
      </c>
    </row>
    <row r="6" spans="2:26" x14ac:dyDescent="0.3">
      <c r="B6" t="s">
        <v>222</v>
      </c>
      <c r="C6" t="s">
        <v>127</v>
      </c>
      <c r="F6" t="s">
        <v>54</v>
      </c>
      <c r="G6" s="135" t="s">
        <v>113</v>
      </c>
      <c r="H6" s="135">
        <v>0.6</v>
      </c>
      <c r="I6" s="135" t="s">
        <v>278</v>
      </c>
      <c r="K6" s="135"/>
      <c r="Q6" t="s">
        <v>248</v>
      </c>
      <c r="R6" s="135">
        <v>0.4</v>
      </c>
      <c r="S6" s="136" t="s">
        <v>111</v>
      </c>
      <c r="T6" s="135">
        <v>0.36</v>
      </c>
      <c r="U6" s="136" t="s">
        <v>124</v>
      </c>
      <c r="V6" s="135">
        <v>0.4</v>
      </c>
      <c r="W6" s="136" t="s">
        <v>127</v>
      </c>
    </row>
    <row r="7" spans="2:26" x14ac:dyDescent="0.3">
      <c r="B7" t="s">
        <v>223</v>
      </c>
      <c r="C7" t="s">
        <v>219</v>
      </c>
      <c r="G7" s="135"/>
      <c r="I7" s="135"/>
      <c r="K7" s="135"/>
      <c r="Q7" t="s">
        <v>249</v>
      </c>
      <c r="R7" s="135">
        <v>0.35</v>
      </c>
      <c r="S7" s="136" t="s">
        <v>113</v>
      </c>
      <c r="T7" s="135">
        <v>0.42</v>
      </c>
      <c r="U7" s="136" t="s">
        <v>124</v>
      </c>
      <c r="V7" s="135">
        <v>0.4</v>
      </c>
      <c r="W7" s="136" t="s">
        <v>127</v>
      </c>
    </row>
    <row r="8" spans="2:26" x14ac:dyDescent="0.3">
      <c r="B8" t="s">
        <v>224</v>
      </c>
      <c r="C8" t="s">
        <v>161</v>
      </c>
      <c r="G8" s="135"/>
      <c r="I8" s="135"/>
      <c r="K8" s="135"/>
      <c r="Q8" t="s">
        <v>250</v>
      </c>
      <c r="R8" s="135">
        <v>0.35</v>
      </c>
      <c r="S8" s="136" t="s">
        <v>113</v>
      </c>
      <c r="T8" s="135">
        <v>0.6</v>
      </c>
      <c r="U8" s="136" t="s">
        <v>124</v>
      </c>
      <c r="V8" s="135">
        <v>0.26</v>
      </c>
      <c r="W8" s="136" t="s">
        <v>127</v>
      </c>
    </row>
    <row r="9" spans="2:26" x14ac:dyDescent="0.3">
      <c r="B9" t="s">
        <v>226</v>
      </c>
      <c r="C9" t="s">
        <v>166</v>
      </c>
      <c r="G9" s="135"/>
      <c r="I9" s="135"/>
      <c r="K9" s="135"/>
      <c r="Q9" t="s">
        <v>251</v>
      </c>
      <c r="R9" s="135">
        <v>0.3</v>
      </c>
      <c r="S9" s="136" t="s">
        <v>113</v>
      </c>
      <c r="T9" s="135">
        <v>0.6</v>
      </c>
      <c r="U9" s="136" t="s">
        <v>124</v>
      </c>
      <c r="V9" s="135">
        <v>0.3</v>
      </c>
      <c r="W9" s="136" t="s">
        <v>127</v>
      </c>
    </row>
    <row r="10" spans="2:26" x14ac:dyDescent="0.3">
      <c r="B10" t="s">
        <v>227</v>
      </c>
      <c r="C10" t="s">
        <v>127</v>
      </c>
    </row>
    <row r="11" spans="2:26" x14ac:dyDescent="0.3">
      <c r="B11" t="s">
        <v>228</v>
      </c>
      <c r="C11" t="s">
        <v>127</v>
      </c>
      <c r="F11" t="s">
        <v>220</v>
      </c>
      <c r="G11" s="136" t="s">
        <v>110</v>
      </c>
      <c r="H11" s="135">
        <v>0.1</v>
      </c>
      <c r="I11" s="136" t="s">
        <v>245</v>
      </c>
      <c r="J11" s="135">
        <v>0.2</v>
      </c>
      <c r="K11" s="136" t="s">
        <v>166</v>
      </c>
    </row>
    <row r="12" spans="2:26" x14ac:dyDescent="0.3">
      <c r="B12" t="s">
        <v>229</v>
      </c>
      <c r="C12" t="s">
        <v>219</v>
      </c>
      <c r="F12" t="s">
        <v>221</v>
      </c>
      <c r="G12" s="136" t="s">
        <v>110</v>
      </c>
      <c r="H12" s="135">
        <v>0.1</v>
      </c>
      <c r="I12" s="136" t="s">
        <v>124</v>
      </c>
      <c r="J12" s="135">
        <v>0.4</v>
      </c>
      <c r="K12" s="136" t="s">
        <v>166</v>
      </c>
      <c r="Q12" t="s">
        <v>14</v>
      </c>
      <c r="R12" t="s">
        <v>279</v>
      </c>
      <c r="S12" s="136" t="s">
        <v>18</v>
      </c>
      <c r="T12" t="s">
        <v>31</v>
      </c>
      <c r="U12" s="136" t="s">
        <v>32</v>
      </c>
      <c r="V12" t="s">
        <v>280</v>
      </c>
      <c r="W12" s="136" t="s">
        <v>15</v>
      </c>
      <c r="X12" t="s">
        <v>23</v>
      </c>
      <c r="Y12" s="136" t="s">
        <v>15</v>
      </c>
      <c r="Z12" t="s">
        <v>281</v>
      </c>
    </row>
    <row r="13" spans="2:26" x14ac:dyDescent="0.3">
      <c r="B13" t="s">
        <v>230</v>
      </c>
      <c r="C13" t="s">
        <v>161</v>
      </c>
      <c r="F13" t="s">
        <v>222</v>
      </c>
      <c r="G13" s="136" t="s">
        <v>110</v>
      </c>
      <c r="H13" s="135">
        <v>0.1</v>
      </c>
      <c r="I13" s="136" t="s">
        <v>127</v>
      </c>
      <c r="J13" s="135">
        <v>0.6</v>
      </c>
      <c r="K13" s="136" t="s">
        <v>127</v>
      </c>
      <c r="Q13" t="s">
        <v>110</v>
      </c>
      <c r="R13" t="s">
        <v>245</v>
      </c>
      <c r="S13" t="s">
        <v>166</v>
      </c>
      <c r="T13" t="s">
        <v>52</v>
      </c>
      <c r="U13" t="s">
        <v>56</v>
      </c>
      <c r="V13" t="s">
        <v>110</v>
      </c>
      <c r="W13" s="134">
        <v>0.1</v>
      </c>
      <c r="X13" t="s">
        <v>245</v>
      </c>
      <c r="Y13" s="134">
        <v>0.2</v>
      </c>
      <c r="Z13" t="s">
        <v>166</v>
      </c>
    </row>
    <row r="14" spans="2:26" x14ac:dyDescent="0.3">
      <c r="B14" t="s">
        <v>231</v>
      </c>
      <c r="C14" t="s">
        <v>127</v>
      </c>
      <c r="F14" t="s">
        <v>223</v>
      </c>
      <c r="G14" s="136" t="s">
        <v>110</v>
      </c>
      <c r="H14" s="135">
        <v>0.1</v>
      </c>
      <c r="I14" s="136" t="s">
        <v>130</v>
      </c>
      <c r="J14" s="135">
        <v>0.8</v>
      </c>
      <c r="K14" s="136" t="s">
        <v>163</v>
      </c>
      <c r="Q14" t="s">
        <v>110</v>
      </c>
      <c r="R14" t="s">
        <v>124</v>
      </c>
      <c r="S14" t="s">
        <v>166</v>
      </c>
      <c r="T14" t="s">
        <v>52</v>
      </c>
      <c r="U14" t="s">
        <v>56</v>
      </c>
      <c r="V14" t="s">
        <v>110</v>
      </c>
      <c r="W14" s="134">
        <v>0.1</v>
      </c>
      <c r="X14" t="s">
        <v>124</v>
      </c>
      <c r="Y14" s="134">
        <v>0.4</v>
      </c>
      <c r="Z14" t="s">
        <v>166</v>
      </c>
    </row>
    <row r="15" spans="2:26" x14ac:dyDescent="0.3">
      <c r="B15" t="s">
        <v>225</v>
      </c>
      <c r="C15" t="s">
        <v>127</v>
      </c>
      <c r="F15" t="s">
        <v>224</v>
      </c>
      <c r="G15" s="136" t="s">
        <v>110</v>
      </c>
      <c r="H15" s="135">
        <v>0.1</v>
      </c>
      <c r="I15" s="136" t="s">
        <v>132</v>
      </c>
      <c r="J15" s="135">
        <v>1</v>
      </c>
      <c r="K15" s="136" t="s">
        <v>161</v>
      </c>
      <c r="Q15" t="s">
        <v>110</v>
      </c>
      <c r="R15" t="s">
        <v>127</v>
      </c>
      <c r="S15" t="s">
        <v>127</v>
      </c>
      <c r="T15" t="s">
        <v>52</v>
      </c>
      <c r="U15" t="s">
        <v>56</v>
      </c>
      <c r="V15" t="s">
        <v>110</v>
      </c>
      <c r="W15" s="134">
        <v>0.1</v>
      </c>
      <c r="X15" t="s">
        <v>127</v>
      </c>
      <c r="Y15" s="134">
        <v>0.6</v>
      </c>
      <c r="Z15" t="s">
        <v>127</v>
      </c>
    </row>
    <row r="16" spans="2:26" x14ac:dyDescent="0.3">
      <c r="B16" t="s">
        <v>241</v>
      </c>
      <c r="C16" t="s">
        <v>127</v>
      </c>
      <c r="F16" t="s">
        <v>226</v>
      </c>
      <c r="G16" s="136" t="s">
        <v>110</v>
      </c>
      <c r="H16" s="135">
        <v>0.2</v>
      </c>
      <c r="I16" s="136" t="s">
        <v>245</v>
      </c>
      <c r="J16" s="135">
        <v>0.2</v>
      </c>
      <c r="K16" s="136" t="s">
        <v>166</v>
      </c>
      <c r="T16" t="s">
        <v>52</v>
      </c>
      <c r="U16" t="s">
        <v>56</v>
      </c>
    </row>
    <row r="17" spans="2:21" x14ac:dyDescent="0.3">
      <c r="B17" t="s">
        <v>232</v>
      </c>
      <c r="C17" t="s">
        <v>219</v>
      </c>
      <c r="F17" t="s">
        <v>227</v>
      </c>
      <c r="G17" s="136" t="s">
        <v>110</v>
      </c>
      <c r="H17" s="135">
        <v>0.2</v>
      </c>
      <c r="I17" s="136" t="s">
        <v>124</v>
      </c>
      <c r="J17" s="135">
        <v>0.4</v>
      </c>
      <c r="K17" s="136" t="s">
        <v>166</v>
      </c>
      <c r="R17" s="135">
        <v>0.5</v>
      </c>
      <c r="S17" s="134">
        <v>0.5</v>
      </c>
      <c r="T17" t="s">
        <v>52</v>
      </c>
      <c r="U17" t="s">
        <v>56</v>
      </c>
    </row>
    <row r="18" spans="2:21" x14ac:dyDescent="0.3">
      <c r="B18" t="s">
        <v>233</v>
      </c>
      <c r="C18" t="s">
        <v>161</v>
      </c>
      <c r="F18" t="s">
        <v>228</v>
      </c>
      <c r="G18" s="136" t="s">
        <v>110</v>
      </c>
      <c r="H18" s="135">
        <v>0.2</v>
      </c>
      <c r="I18" s="136" t="s">
        <v>127</v>
      </c>
      <c r="J18" s="135">
        <v>0.6</v>
      </c>
      <c r="K18" s="136" t="s">
        <v>127</v>
      </c>
      <c r="R18" s="135">
        <v>0.45</v>
      </c>
      <c r="S18" s="134">
        <v>0.35</v>
      </c>
      <c r="T18" t="s">
        <v>52</v>
      </c>
      <c r="U18" t="s">
        <v>56</v>
      </c>
    </row>
    <row r="19" spans="2:21" x14ac:dyDescent="0.3">
      <c r="B19" t="s">
        <v>234</v>
      </c>
      <c r="C19" t="s">
        <v>127</v>
      </c>
      <c r="F19" t="s">
        <v>229</v>
      </c>
      <c r="G19" s="136" t="s">
        <v>110</v>
      </c>
      <c r="H19" s="135">
        <v>0.2</v>
      </c>
      <c r="I19" s="136" t="s">
        <v>130</v>
      </c>
      <c r="J19" s="135">
        <v>0.8</v>
      </c>
      <c r="K19" s="136" t="s">
        <v>163</v>
      </c>
      <c r="R19" s="135">
        <v>0.4</v>
      </c>
      <c r="T19" t="s">
        <v>52</v>
      </c>
      <c r="U19" t="s">
        <v>56</v>
      </c>
    </row>
    <row r="20" spans="2:21" x14ac:dyDescent="0.3">
      <c r="B20" t="s">
        <v>235</v>
      </c>
      <c r="C20" t="s">
        <v>127</v>
      </c>
      <c r="F20" t="s">
        <v>230</v>
      </c>
      <c r="G20" s="136" t="s">
        <v>110</v>
      </c>
      <c r="H20" s="135">
        <v>0.2</v>
      </c>
      <c r="I20" s="136" t="s">
        <v>132</v>
      </c>
      <c r="J20" s="135">
        <v>1</v>
      </c>
      <c r="K20" s="136" t="s">
        <v>161</v>
      </c>
      <c r="R20" s="135">
        <v>0.35</v>
      </c>
      <c r="T20" t="s">
        <v>52</v>
      </c>
      <c r="U20" t="s">
        <v>56</v>
      </c>
    </row>
    <row r="21" spans="2:21" x14ac:dyDescent="0.3">
      <c r="B21" t="s">
        <v>236</v>
      </c>
      <c r="C21" t="s">
        <v>219</v>
      </c>
      <c r="F21" t="s">
        <v>231</v>
      </c>
      <c r="G21" s="136" t="s">
        <v>111</v>
      </c>
      <c r="H21" s="135">
        <v>0.3</v>
      </c>
      <c r="I21" s="136" t="s">
        <v>245</v>
      </c>
      <c r="J21" s="135">
        <v>0.2</v>
      </c>
      <c r="K21" s="136" t="s">
        <v>166</v>
      </c>
      <c r="R21" s="135">
        <v>0.35</v>
      </c>
      <c r="T21" t="s">
        <v>52</v>
      </c>
      <c r="U21" t="s">
        <v>56</v>
      </c>
    </row>
    <row r="22" spans="2:21" x14ac:dyDescent="0.3">
      <c r="B22" t="s">
        <v>237</v>
      </c>
      <c r="C22" t="s">
        <v>219</v>
      </c>
      <c r="F22" t="s">
        <v>225</v>
      </c>
      <c r="G22" s="136" t="s">
        <v>111</v>
      </c>
      <c r="H22" s="135">
        <v>0.3</v>
      </c>
      <c r="I22" s="136" t="s">
        <v>124</v>
      </c>
      <c r="J22" s="135">
        <v>0.4</v>
      </c>
      <c r="K22" s="136" t="s">
        <v>127</v>
      </c>
      <c r="R22" s="135">
        <v>0.3</v>
      </c>
      <c r="T22" t="s">
        <v>52</v>
      </c>
      <c r="U22" t="s">
        <v>56</v>
      </c>
    </row>
    <row r="23" spans="2:21" x14ac:dyDescent="0.3">
      <c r="B23" t="s">
        <v>238</v>
      </c>
      <c r="C23" t="s">
        <v>161</v>
      </c>
      <c r="F23" t="s">
        <v>241</v>
      </c>
      <c r="G23" s="136" t="s">
        <v>111</v>
      </c>
      <c r="H23" s="135">
        <v>0.3</v>
      </c>
      <c r="I23" s="136" t="s">
        <v>127</v>
      </c>
      <c r="J23" s="135">
        <v>0.6</v>
      </c>
      <c r="K23" s="136" t="s">
        <v>127</v>
      </c>
      <c r="T23" t="s">
        <v>52</v>
      </c>
      <c r="U23" t="s">
        <v>56</v>
      </c>
    </row>
    <row r="24" spans="2:21" x14ac:dyDescent="0.3">
      <c r="B24" t="s">
        <v>286</v>
      </c>
      <c r="C24" t="s">
        <v>219</v>
      </c>
      <c r="F24" t="s">
        <v>232</v>
      </c>
      <c r="G24" s="136" t="s">
        <v>111</v>
      </c>
      <c r="H24" s="135">
        <v>0.3</v>
      </c>
      <c r="I24" s="136" t="s">
        <v>130</v>
      </c>
      <c r="J24" s="135">
        <v>0.8</v>
      </c>
      <c r="K24" s="136" t="s">
        <v>163</v>
      </c>
      <c r="T24" t="s">
        <v>52</v>
      </c>
      <c r="U24" t="s">
        <v>56</v>
      </c>
    </row>
    <row r="25" spans="2:21" x14ac:dyDescent="0.3">
      <c r="B25" t="s">
        <v>287</v>
      </c>
      <c r="C25" t="s">
        <v>219</v>
      </c>
      <c r="F25" t="s">
        <v>233</v>
      </c>
      <c r="G25" s="136" t="s">
        <v>111</v>
      </c>
      <c r="H25" s="135">
        <v>0.3</v>
      </c>
      <c r="I25" s="136" t="s">
        <v>132</v>
      </c>
      <c r="J25" s="135">
        <v>1</v>
      </c>
      <c r="K25" s="136" t="s">
        <v>161</v>
      </c>
    </row>
    <row r="26" spans="2:21" x14ac:dyDescent="0.3">
      <c r="B26" t="s">
        <v>288</v>
      </c>
      <c r="C26" t="s">
        <v>219</v>
      </c>
      <c r="F26" t="s">
        <v>234</v>
      </c>
      <c r="G26" s="136" t="s">
        <v>111</v>
      </c>
      <c r="H26" s="135">
        <v>0.4</v>
      </c>
      <c r="I26" s="136" t="s">
        <v>245</v>
      </c>
      <c r="J26" s="135">
        <v>0.2</v>
      </c>
      <c r="K26" s="136" t="s">
        <v>166</v>
      </c>
    </row>
    <row r="27" spans="2:21" x14ac:dyDescent="0.3">
      <c r="B27" t="s">
        <v>289</v>
      </c>
      <c r="C27" t="s">
        <v>219</v>
      </c>
      <c r="F27" t="s">
        <v>235</v>
      </c>
      <c r="G27" s="136" t="s">
        <v>111</v>
      </c>
      <c r="H27" s="135">
        <v>0.4</v>
      </c>
      <c r="I27" s="136" t="s">
        <v>124</v>
      </c>
      <c r="J27" s="135">
        <v>0.4</v>
      </c>
      <c r="K27" s="136" t="s">
        <v>127</v>
      </c>
    </row>
    <row r="28" spans="2:21" x14ac:dyDescent="0.3">
      <c r="B28" t="s">
        <v>290</v>
      </c>
      <c r="C28" t="s">
        <v>161</v>
      </c>
      <c r="F28" t="s">
        <v>236</v>
      </c>
      <c r="G28" s="136" t="s">
        <v>111</v>
      </c>
      <c r="H28" s="135">
        <v>0.4</v>
      </c>
      <c r="I28" s="136" t="s">
        <v>127</v>
      </c>
      <c r="J28" s="135">
        <v>0.6</v>
      </c>
      <c r="K28" s="136" t="s">
        <v>127</v>
      </c>
    </row>
    <row r="29" spans="2:21" x14ac:dyDescent="0.3">
      <c r="F29" t="s">
        <v>237</v>
      </c>
      <c r="G29" s="136" t="s">
        <v>111</v>
      </c>
      <c r="H29" s="135">
        <v>0.4</v>
      </c>
      <c r="I29" s="136" t="s">
        <v>130</v>
      </c>
      <c r="J29" s="135">
        <v>0.8</v>
      </c>
      <c r="K29" s="136" t="s">
        <v>163</v>
      </c>
    </row>
    <row r="30" spans="2:21" x14ac:dyDescent="0.3">
      <c r="F30" t="s">
        <v>238</v>
      </c>
      <c r="G30" s="136" t="s">
        <v>111</v>
      </c>
      <c r="H30" s="135">
        <v>0.4</v>
      </c>
      <c r="I30" s="136" t="s">
        <v>132</v>
      </c>
      <c r="J30" s="135">
        <v>1</v>
      </c>
      <c r="K30" s="136" t="s">
        <v>161</v>
      </c>
    </row>
    <row r="31" spans="2:21" x14ac:dyDescent="0.3">
      <c r="F31" t="s">
        <v>239</v>
      </c>
      <c r="G31" s="136" t="s">
        <v>113</v>
      </c>
      <c r="H31" s="135">
        <v>0.5</v>
      </c>
      <c r="I31" s="136" t="s">
        <v>245</v>
      </c>
      <c r="J31" s="135">
        <v>0.2</v>
      </c>
      <c r="K31" s="136" t="s">
        <v>127</v>
      </c>
    </row>
    <row r="32" spans="2:21" x14ac:dyDescent="0.3">
      <c r="F32" t="s">
        <v>240</v>
      </c>
      <c r="G32" s="136" t="s">
        <v>113</v>
      </c>
      <c r="H32" s="135">
        <v>0.5</v>
      </c>
      <c r="I32" s="136" t="s">
        <v>124</v>
      </c>
      <c r="J32" s="135">
        <v>0.4</v>
      </c>
      <c r="K32" s="136" t="s">
        <v>127</v>
      </c>
    </row>
    <row r="33" spans="6:11" x14ac:dyDescent="0.3">
      <c r="F33" t="s">
        <v>242</v>
      </c>
      <c r="G33" s="136" t="s">
        <v>113</v>
      </c>
      <c r="H33" s="135">
        <v>0.5</v>
      </c>
      <c r="I33" s="136" t="s">
        <v>127</v>
      </c>
      <c r="J33" s="135">
        <v>0.6</v>
      </c>
      <c r="K33" s="136" t="s">
        <v>127</v>
      </c>
    </row>
    <row r="34" spans="6:11" x14ac:dyDescent="0.3">
      <c r="F34" t="s">
        <v>244</v>
      </c>
      <c r="G34" s="136" t="s">
        <v>113</v>
      </c>
      <c r="H34" s="135">
        <v>0.5</v>
      </c>
      <c r="I34" s="136" t="s">
        <v>130</v>
      </c>
      <c r="J34" s="135">
        <v>0.8</v>
      </c>
      <c r="K34" s="136" t="s">
        <v>163</v>
      </c>
    </row>
    <row r="35" spans="6:11" x14ac:dyDescent="0.3">
      <c r="F35" t="s">
        <v>243</v>
      </c>
      <c r="G35" s="136" t="s">
        <v>113</v>
      </c>
      <c r="H35" s="135">
        <v>0.5</v>
      </c>
      <c r="I35" s="136" t="s">
        <v>132</v>
      </c>
      <c r="J35" s="135">
        <v>1</v>
      </c>
      <c r="K35" s="136" t="s">
        <v>161</v>
      </c>
    </row>
    <row r="37" spans="6:11" ht="43.2" x14ac:dyDescent="0.3">
      <c r="G37" s="137" t="s">
        <v>253</v>
      </c>
    </row>
    <row r="38" spans="6:11" ht="100.8" x14ac:dyDescent="0.3">
      <c r="G38" s="137" t="s">
        <v>254</v>
      </c>
    </row>
    <row r="39" spans="6:11" ht="72" x14ac:dyDescent="0.3">
      <c r="G39" s="137" t="s">
        <v>255</v>
      </c>
    </row>
    <row r="40" spans="6:11" ht="57.6" x14ac:dyDescent="0.3">
      <c r="G40" s="137" t="s">
        <v>256</v>
      </c>
    </row>
    <row r="41" spans="6:11" ht="72" x14ac:dyDescent="0.3">
      <c r="G41" s="137" t="s">
        <v>257</v>
      </c>
    </row>
    <row r="42" spans="6:11" ht="43.2" x14ac:dyDescent="0.3">
      <c r="G42" s="137" t="s">
        <v>258</v>
      </c>
    </row>
    <row r="43" spans="6:11" ht="100.8" x14ac:dyDescent="0.3">
      <c r="G43" s="137" t="s">
        <v>259</v>
      </c>
    </row>
    <row r="44" spans="6:11" ht="72" x14ac:dyDescent="0.3">
      <c r="G44" s="137" t="s">
        <v>260</v>
      </c>
    </row>
    <row r="45" spans="6:11" ht="57.6" x14ac:dyDescent="0.3">
      <c r="G45" s="137" t="s">
        <v>261</v>
      </c>
    </row>
    <row r="46" spans="6:11" ht="72" x14ac:dyDescent="0.3">
      <c r="G46" s="137" t="s">
        <v>262</v>
      </c>
    </row>
    <row r="47" spans="6:11" ht="43.2" x14ac:dyDescent="0.3">
      <c r="G47" s="137" t="s">
        <v>263</v>
      </c>
    </row>
    <row r="48" spans="6:11" ht="100.8" x14ac:dyDescent="0.3">
      <c r="G48" s="137" t="s">
        <v>264</v>
      </c>
    </row>
    <row r="49" spans="7:7" ht="72" x14ac:dyDescent="0.3">
      <c r="G49" s="137" t="s">
        <v>265</v>
      </c>
    </row>
    <row r="50" spans="7:7" ht="57.6" x14ac:dyDescent="0.3">
      <c r="G50" s="137" t="s">
        <v>266</v>
      </c>
    </row>
    <row r="51" spans="7:7" ht="72" x14ac:dyDescent="0.3">
      <c r="G51" s="137" t="s">
        <v>267</v>
      </c>
    </row>
    <row r="52" spans="7:7" ht="43.2" x14ac:dyDescent="0.3">
      <c r="G52" s="137" t="s">
        <v>268</v>
      </c>
    </row>
    <row r="53" spans="7:7" ht="100.8" x14ac:dyDescent="0.3">
      <c r="G53" s="137" t="s">
        <v>269</v>
      </c>
    </row>
    <row r="54" spans="7:7" ht="72" x14ac:dyDescent="0.3">
      <c r="G54" s="137" t="s">
        <v>270</v>
      </c>
    </row>
    <row r="55" spans="7:7" ht="57.6" x14ac:dyDescent="0.3">
      <c r="G55" s="137" t="s">
        <v>271</v>
      </c>
    </row>
    <row r="56" spans="7:7" ht="72" x14ac:dyDescent="0.3">
      <c r="G56" s="137" t="s">
        <v>272</v>
      </c>
    </row>
    <row r="57" spans="7:7" ht="43.2" x14ac:dyDescent="0.3">
      <c r="G57" s="137" t="s">
        <v>273</v>
      </c>
    </row>
    <row r="58" spans="7:7" ht="100.8" x14ac:dyDescent="0.3">
      <c r="G58" s="137" t="s">
        <v>274</v>
      </c>
    </row>
    <row r="59" spans="7:7" ht="72" x14ac:dyDescent="0.3">
      <c r="G59" s="137" t="s">
        <v>275</v>
      </c>
    </row>
    <row r="60" spans="7:7" ht="57.6" x14ac:dyDescent="0.3">
      <c r="G60" s="137" t="s">
        <v>276</v>
      </c>
    </row>
    <row r="61" spans="7:7" ht="72" x14ac:dyDescent="0.3">
      <c r="G61" s="137" t="s">
        <v>277</v>
      </c>
    </row>
  </sheetData>
  <pageMargins left="0.7" right="0.7" top="0.75" bottom="0.75" header="0.3" footer="0.3"/>
  <pageSetup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E11DC-9CCA-4581-BA3E-60E9533CB3A8}">
  <dimension ref="B2:K31"/>
  <sheetViews>
    <sheetView topLeftCell="A6" workbookViewId="0">
      <selection activeCell="B10" sqref="B10"/>
    </sheetView>
  </sheetViews>
  <sheetFormatPr baseColWidth="10" defaultRowHeight="14.4" x14ac:dyDescent="0.3"/>
  <cols>
    <col min="2" max="2" width="30.88671875" customWidth="1"/>
    <col min="3" max="3" width="38.109375" customWidth="1"/>
    <col min="4" max="4" width="32.5546875" customWidth="1"/>
    <col min="5" max="5" width="20.44140625" customWidth="1"/>
    <col min="6" max="6" width="22.33203125" customWidth="1"/>
    <col min="7" max="7" width="21.88671875" customWidth="1"/>
    <col min="11" max="11" width="16.44140625" customWidth="1"/>
  </cols>
  <sheetData>
    <row r="2" spans="2:11" x14ac:dyDescent="0.3">
      <c r="B2" s="4" t="s">
        <v>38</v>
      </c>
      <c r="C2" s="4" t="s">
        <v>39</v>
      </c>
      <c r="D2" s="4" t="s">
        <v>46</v>
      </c>
      <c r="E2" s="6" t="s">
        <v>51</v>
      </c>
      <c r="F2" s="4" t="s">
        <v>55</v>
      </c>
      <c r="G2" s="4" t="s">
        <v>58</v>
      </c>
      <c r="H2" s="4" t="s">
        <v>61</v>
      </c>
      <c r="I2" s="4" t="s">
        <v>64</v>
      </c>
      <c r="J2" s="4" t="s">
        <v>175</v>
      </c>
      <c r="K2" s="4" t="s">
        <v>292</v>
      </c>
    </row>
    <row r="3" spans="2:11" ht="28.8" x14ac:dyDescent="0.3">
      <c r="B3" t="s">
        <v>40</v>
      </c>
      <c r="C3" s="82" t="s">
        <v>41</v>
      </c>
      <c r="D3" s="5" t="s">
        <v>47</v>
      </c>
      <c r="E3" t="s">
        <v>52</v>
      </c>
      <c r="F3" t="s">
        <v>56</v>
      </c>
      <c r="G3" t="s">
        <v>59</v>
      </c>
      <c r="H3" t="s">
        <v>62</v>
      </c>
      <c r="I3" t="s">
        <v>65</v>
      </c>
      <c r="J3" t="s">
        <v>176</v>
      </c>
      <c r="K3" t="s">
        <v>293</v>
      </c>
    </row>
    <row r="4" spans="2:11" ht="72" x14ac:dyDescent="0.3">
      <c r="B4" s="154" t="s">
        <v>298</v>
      </c>
      <c r="C4" t="s">
        <v>42</v>
      </c>
      <c r="D4" s="5" t="s">
        <v>48</v>
      </c>
      <c r="E4" t="s">
        <v>53</v>
      </c>
      <c r="F4" t="s">
        <v>57</v>
      </c>
      <c r="G4" t="s">
        <v>60</v>
      </c>
      <c r="H4" t="s">
        <v>63</v>
      </c>
      <c r="I4" t="s">
        <v>66</v>
      </c>
      <c r="J4" t="s">
        <v>177</v>
      </c>
      <c r="K4" t="s">
        <v>294</v>
      </c>
    </row>
    <row r="5" spans="2:11" ht="57.6" x14ac:dyDescent="0.3">
      <c r="B5" s="154" t="s">
        <v>311</v>
      </c>
      <c r="C5" t="s">
        <v>43</v>
      </c>
      <c r="D5" s="5" t="s">
        <v>129</v>
      </c>
      <c r="E5" t="s">
        <v>54</v>
      </c>
      <c r="K5" t="s">
        <v>295</v>
      </c>
    </row>
    <row r="6" spans="2:11" ht="43.2" x14ac:dyDescent="0.3">
      <c r="B6" s="154" t="s">
        <v>297</v>
      </c>
      <c r="C6" t="s">
        <v>44</v>
      </c>
      <c r="D6" s="5" t="s">
        <v>313</v>
      </c>
      <c r="K6" t="s">
        <v>296</v>
      </c>
    </row>
    <row r="7" spans="2:11" ht="43.2" x14ac:dyDescent="0.3">
      <c r="B7" s="154" t="s">
        <v>324</v>
      </c>
      <c r="C7" t="s">
        <v>45</v>
      </c>
      <c r="D7" s="83" t="s">
        <v>50</v>
      </c>
    </row>
    <row r="8" spans="2:11" ht="28.8" x14ac:dyDescent="0.3">
      <c r="B8" s="154" t="s">
        <v>397</v>
      </c>
      <c r="C8" t="s">
        <v>312</v>
      </c>
      <c r="D8" s="143" t="s">
        <v>304</v>
      </c>
    </row>
    <row r="9" spans="2:11" ht="28.8" x14ac:dyDescent="0.3">
      <c r="B9" s="154" t="s">
        <v>398</v>
      </c>
      <c r="C9" t="s">
        <v>174</v>
      </c>
      <c r="D9" s="143" t="s">
        <v>305</v>
      </c>
    </row>
    <row r="10" spans="2:11" ht="28.8" x14ac:dyDescent="0.3">
      <c r="C10" t="s">
        <v>359</v>
      </c>
      <c r="D10" s="143" t="s">
        <v>306</v>
      </c>
    </row>
    <row r="11" spans="2:11" ht="28.8" x14ac:dyDescent="0.3">
      <c r="D11" s="143" t="s">
        <v>307</v>
      </c>
    </row>
    <row r="12" spans="2:11" ht="28.8" x14ac:dyDescent="0.3">
      <c r="D12" s="143" t="s">
        <v>308</v>
      </c>
    </row>
    <row r="13" spans="2:11" ht="28.8" x14ac:dyDescent="0.3">
      <c r="D13" s="142" t="s">
        <v>299</v>
      </c>
    </row>
    <row r="14" spans="2:11" ht="28.8" x14ac:dyDescent="0.3">
      <c r="D14" s="142" t="s">
        <v>300</v>
      </c>
    </row>
    <row r="15" spans="2:11" ht="28.8" x14ac:dyDescent="0.3">
      <c r="D15" s="142" t="s">
        <v>301</v>
      </c>
    </row>
    <row r="16" spans="2:11" ht="28.8" x14ac:dyDescent="0.3">
      <c r="D16" s="142" t="s">
        <v>302</v>
      </c>
    </row>
    <row r="17" spans="4:4" ht="28.8" x14ac:dyDescent="0.3">
      <c r="D17" s="142" t="s">
        <v>303</v>
      </c>
    </row>
    <row r="18" spans="4:4" ht="43.2" x14ac:dyDescent="0.3">
      <c r="D18" s="82" t="s">
        <v>394</v>
      </c>
    </row>
    <row r="19" spans="4:4" ht="57.6" x14ac:dyDescent="0.3">
      <c r="D19" s="82" t="s">
        <v>395</v>
      </c>
    </row>
    <row r="20" spans="4:4" ht="28.8" x14ac:dyDescent="0.3">
      <c r="D20" s="164" t="s">
        <v>316</v>
      </c>
    </row>
    <row r="21" spans="4:4" ht="28.8" x14ac:dyDescent="0.3">
      <c r="D21" s="164" t="s">
        <v>320</v>
      </c>
    </row>
    <row r="22" spans="4:4" ht="28.8" x14ac:dyDescent="0.3">
      <c r="D22" s="164" t="s">
        <v>321</v>
      </c>
    </row>
    <row r="23" spans="4:4" ht="28.8" x14ac:dyDescent="0.3">
      <c r="D23" s="164" t="s">
        <v>322</v>
      </c>
    </row>
    <row r="24" spans="4:4" ht="43.2" x14ac:dyDescent="0.3">
      <c r="D24" s="164" t="s">
        <v>323</v>
      </c>
    </row>
    <row r="25" spans="4:4" ht="43.2" x14ac:dyDescent="0.3">
      <c r="D25" s="164" t="s">
        <v>314</v>
      </c>
    </row>
    <row r="26" spans="4:4" ht="57.6" x14ac:dyDescent="0.3">
      <c r="D26" s="164" t="s">
        <v>315</v>
      </c>
    </row>
    <row r="27" spans="4:4" ht="43.2" x14ac:dyDescent="0.3">
      <c r="D27" s="164" t="s">
        <v>332</v>
      </c>
    </row>
    <row r="28" spans="4:4" ht="43.2" x14ac:dyDescent="0.3">
      <c r="D28" s="164" t="s">
        <v>333</v>
      </c>
    </row>
    <row r="29" spans="4:4" ht="43.2" x14ac:dyDescent="0.3">
      <c r="D29" s="164" t="s">
        <v>334</v>
      </c>
    </row>
    <row r="30" spans="4:4" ht="43.2" x14ac:dyDescent="0.3">
      <c r="D30" s="164" t="s">
        <v>331</v>
      </c>
    </row>
    <row r="31" spans="4:4" ht="43.2" x14ac:dyDescent="0.3">
      <c r="D31" s="164" t="s">
        <v>335</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D370-9EE0-499B-B626-C71D8508CF2D}">
  <sheetPr>
    <tabColor rgb="FFFF0000"/>
  </sheetPr>
  <dimension ref="A1:JR64"/>
  <sheetViews>
    <sheetView topLeftCell="K2" zoomScale="80" zoomScaleNormal="80" workbookViewId="0">
      <selection activeCell="T10" sqref="T10:T14"/>
    </sheetView>
  </sheetViews>
  <sheetFormatPr baseColWidth="10" defaultColWidth="11.44140625" defaultRowHeight="14.4" x14ac:dyDescent="0.3"/>
  <cols>
    <col min="1" max="2" width="18.44140625" style="82" customWidth="1"/>
    <col min="3" max="3" width="15.5546875" customWidth="1"/>
    <col min="4" max="4" width="36.44140625" style="82" customWidth="1"/>
    <col min="5" max="5" width="18" style="197" customWidth="1"/>
    <col min="6" max="6" width="40.109375" customWidth="1"/>
    <col min="7" max="7" width="20.44140625" customWidth="1"/>
    <col min="8" max="8" width="10.44140625" style="198" customWidth="1"/>
    <col min="9" max="9" width="11.44140625" style="198" customWidth="1"/>
    <col min="10" max="10" width="10.109375" style="199" customWidth="1"/>
    <col min="11" max="11" width="11.44140625" style="198" customWidth="1"/>
    <col min="12" max="12" width="10.88671875" style="198" customWidth="1"/>
    <col min="13" max="13" width="18.33203125" style="198" customWidth="1"/>
    <col min="14" max="14" width="18.33203125" customWidth="1"/>
    <col min="15" max="15" width="48.5546875" customWidth="1"/>
    <col min="16" max="16" width="16.5546875" customWidth="1"/>
    <col min="17" max="17" width="14.33203125" style="265" customWidth="1"/>
    <col min="18" max="18" width="17.88671875" customWidth="1"/>
    <col min="19" max="19" width="15.109375" customWidth="1"/>
    <col min="20" max="20" width="82.109375" customWidth="1"/>
    <col min="21" max="176" width="11.44140625" style="121"/>
  </cols>
  <sheetData>
    <row r="1" spans="1:278" s="156" customFormat="1" ht="16.5" customHeight="1" x14ac:dyDescent="0.25">
      <c r="A1" s="407"/>
      <c r="B1" s="408"/>
      <c r="C1" s="408"/>
      <c r="D1" s="556" t="s">
        <v>378</v>
      </c>
      <c r="E1" s="556"/>
      <c r="F1" s="556"/>
      <c r="G1" s="556"/>
      <c r="H1" s="556"/>
      <c r="I1" s="556"/>
      <c r="J1" s="556"/>
      <c r="K1" s="556"/>
      <c r="L1" s="556"/>
      <c r="M1" s="556"/>
      <c r="N1" s="556"/>
      <c r="O1" s="556"/>
      <c r="P1" s="556"/>
      <c r="Q1" s="557"/>
      <c r="R1" s="399" t="s">
        <v>67</v>
      </c>
      <c r="S1" s="399"/>
      <c r="T1" s="399"/>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c r="HY1" s="155"/>
      <c r="HZ1" s="155"/>
      <c r="IA1" s="155"/>
      <c r="IB1" s="155"/>
      <c r="IC1" s="155"/>
      <c r="ID1" s="155"/>
      <c r="IE1" s="155"/>
      <c r="IF1" s="155"/>
      <c r="IG1" s="155"/>
      <c r="IH1" s="155"/>
      <c r="II1" s="155"/>
      <c r="IJ1" s="155"/>
      <c r="IK1" s="155"/>
      <c r="IL1" s="155"/>
      <c r="IM1" s="155"/>
      <c r="IN1" s="155"/>
      <c r="IO1" s="155"/>
      <c r="IP1" s="155"/>
      <c r="IQ1" s="155"/>
      <c r="IR1" s="155"/>
      <c r="IS1" s="155"/>
      <c r="IT1" s="155"/>
      <c r="IU1" s="155"/>
      <c r="IV1" s="155"/>
      <c r="IW1" s="155"/>
      <c r="IX1" s="155"/>
      <c r="IY1" s="155"/>
      <c r="IZ1" s="155"/>
      <c r="JA1" s="155"/>
      <c r="JB1" s="155"/>
      <c r="JC1" s="155"/>
      <c r="JD1" s="155"/>
      <c r="JE1" s="155"/>
      <c r="JF1" s="155"/>
      <c r="JG1" s="155"/>
      <c r="JH1" s="155"/>
      <c r="JI1" s="155"/>
      <c r="JJ1" s="155"/>
      <c r="JK1" s="155"/>
      <c r="JL1" s="155"/>
      <c r="JM1" s="155"/>
      <c r="JN1" s="155"/>
      <c r="JO1" s="155"/>
      <c r="JP1" s="155"/>
      <c r="JQ1" s="155"/>
      <c r="JR1" s="155"/>
    </row>
    <row r="2" spans="1:278" s="156" customFormat="1" ht="39.75" customHeight="1" x14ac:dyDescent="0.25">
      <c r="A2" s="409"/>
      <c r="B2" s="410"/>
      <c r="C2" s="410"/>
      <c r="D2" s="558"/>
      <c r="E2" s="558"/>
      <c r="F2" s="558"/>
      <c r="G2" s="558"/>
      <c r="H2" s="558"/>
      <c r="I2" s="558"/>
      <c r="J2" s="558"/>
      <c r="K2" s="558"/>
      <c r="L2" s="558"/>
      <c r="M2" s="558"/>
      <c r="N2" s="558"/>
      <c r="O2" s="558"/>
      <c r="P2" s="558"/>
      <c r="Q2" s="559"/>
      <c r="R2" s="399"/>
      <c r="S2" s="399"/>
      <c r="T2" s="399"/>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row>
    <row r="3" spans="1:278" s="156" customFormat="1" ht="3" customHeight="1" x14ac:dyDescent="0.25">
      <c r="A3" s="2"/>
      <c r="B3" s="2"/>
      <c r="C3" s="212"/>
      <c r="D3" s="558"/>
      <c r="E3" s="558"/>
      <c r="F3" s="558"/>
      <c r="G3" s="558"/>
      <c r="H3" s="558"/>
      <c r="I3" s="558"/>
      <c r="J3" s="558"/>
      <c r="K3" s="558"/>
      <c r="L3" s="558"/>
      <c r="M3" s="558"/>
      <c r="N3" s="558"/>
      <c r="O3" s="558"/>
      <c r="P3" s="558"/>
      <c r="Q3" s="559"/>
      <c r="R3" s="399"/>
      <c r="S3" s="399"/>
      <c r="T3" s="399"/>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row>
    <row r="4" spans="1:278" s="156" customFormat="1" ht="41.25" customHeight="1" x14ac:dyDescent="0.25">
      <c r="A4" s="400" t="s">
        <v>0</v>
      </c>
      <c r="B4" s="401"/>
      <c r="C4" s="402"/>
      <c r="D4" s="403" t="str">
        <f>'Mapa Final'!D4</f>
        <v>Gestión financiera y presupuestal</v>
      </c>
      <c r="E4" s="404"/>
      <c r="F4" s="404"/>
      <c r="G4" s="404"/>
      <c r="H4" s="404"/>
      <c r="I4" s="404"/>
      <c r="J4" s="404"/>
      <c r="K4" s="404"/>
      <c r="L4" s="404"/>
      <c r="M4" s="404"/>
      <c r="N4" s="405"/>
      <c r="O4" s="406"/>
      <c r="P4" s="406"/>
      <c r="Q4" s="406"/>
      <c r="R4" s="1"/>
      <c r="S4" s="1"/>
      <c r="T4" s="1"/>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row>
    <row r="5" spans="1:278" s="156" customFormat="1" ht="52.5" customHeight="1" x14ac:dyDescent="0.25">
      <c r="A5" s="400" t="s">
        <v>1</v>
      </c>
      <c r="B5" s="401"/>
      <c r="C5" s="402"/>
      <c r="D5" s="411" t="str">
        <f>'Mapa Final'!D5</f>
        <v>Gestionar las actividades relacionadas con los recursos financieros y presupuestales a través de la planeación, programación, ejecución, registro, seguimiento, control, análisis, evaluación y mejora para cumplir con los objetivos de la organización.</v>
      </c>
      <c r="E5" s="412"/>
      <c r="F5" s="412"/>
      <c r="G5" s="412"/>
      <c r="H5" s="412"/>
      <c r="I5" s="412"/>
      <c r="J5" s="412"/>
      <c r="K5" s="412"/>
      <c r="L5" s="412"/>
      <c r="M5" s="412"/>
      <c r="N5" s="413"/>
      <c r="O5" s="1"/>
      <c r="P5" s="1"/>
      <c r="Q5" s="266"/>
      <c r="R5" s="1"/>
      <c r="S5" s="1"/>
      <c r="T5" s="1"/>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c r="IR5" s="155"/>
      <c r="IS5" s="155"/>
      <c r="IT5" s="155"/>
      <c r="IU5" s="155"/>
      <c r="IV5" s="155"/>
      <c r="IW5" s="155"/>
      <c r="IX5" s="155"/>
      <c r="IY5" s="155"/>
      <c r="IZ5" s="155"/>
      <c r="JA5" s="155"/>
      <c r="JB5" s="155"/>
      <c r="JC5" s="155"/>
      <c r="JD5" s="155"/>
      <c r="JE5" s="155"/>
      <c r="JF5" s="155"/>
      <c r="JG5" s="155"/>
      <c r="JH5" s="155"/>
      <c r="JI5" s="155"/>
      <c r="JJ5" s="155"/>
      <c r="JK5" s="155"/>
      <c r="JL5" s="155"/>
      <c r="JM5" s="155"/>
      <c r="JN5" s="155"/>
      <c r="JO5" s="155"/>
      <c r="JP5" s="155"/>
      <c r="JQ5" s="155"/>
      <c r="JR5" s="155"/>
    </row>
    <row r="6" spans="1:278" s="156" customFormat="1" ht="32.25" customHeight="1" thickBot="1" x14ac:dyDescent="0.3">
      <c r="A6" s="400" t="s">
        <v>2</v>
      </c>
      <c r="B6" s="401"/>
      <c r="C6" s="402"/>
      <c r="D6" s="411" t="str">
        <f>'Mapa Final'!D6</f>
        <v xml:space="preserve">Nivel Central </v>
      </c>
      <c r="E6" s="412"/>
      <c r="F6" s="412"/>
      <c r="G6" s="412"/>
      <c r="H6" s="412"/>
      <c r="I6" s="412"/>
      <c r="J6" s="412"/>
      <c r="K6" s="412"/>
      <c r="L6" s="412"/>
      <c r="M6" s="412"/>
      <c r="N6" s="413"/>
      <c r="O6" s="1"/>
      <c r="P6" s="1"/>
      <c r="Q6" s="266"/>
      <c r="R6" s="1"/>
      <c r="S6" s="1"/>
      <c r="T6" s="1"/>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c r="IO6" s="155"/>
      <c r="IP6" s="155"/>
      <c r="IQ6" s="155"/>
      <c r="IR6" s="155"/>
      <c r="IS6" s="155"/>
      <c r="IT6" s="155"/>
      <c r="IU6" s="155"/>
      <c r="IV6" s="155"/>
      <c r="IW6" s="155"/>
      <c r="IX6" s="155"/>
      <c r="IY6" s="155"/>
      <c r="IZ6" s="155"/>
      <c r="JA6" s="155"/>
      <c r="JB6" s="155"/>
      <c r="JC6" s="155"/>
      <c r="JD6" s="155"/>
      <c r="JE6" s="155"/>
      <c r="JF6" s="155"/>
      <c r="JG6" s="155"/>
      <c r="JH6" s="155"/>
      <c r="JI6" s="155"/>
      <c r="JJ6" s="155"/>
      <c r="JK6" s="155"/>
      <c r="JL6" s="155"/>
      <c r="JM6" s="155"/>
      <c r="JN6" s="155"/>
      <c r="JO6" s="155"/>
      <c r="JP6" s="155"/>
      <c r="JQ6" s="155"/>
      <c r="JR6" s="155"/>
    </row>
    <row r="7" spans="1:278" s="193" customFormat="1" ht="40.5" customHeight="1" thickTop="1" thickBot="1" x14ac:dyDescent="0.35">
      <c r="A7" s="551" t="s">
        <v>360</v>
      </c>
      <c r="B7" s="552"/>
      <c r="C7" s="552"/>
      <c r="D7" s="552"/>
      <c r="E7" s="552"/>
      <c r="F7" s="553"/>
      <c r="G7" s="200"/>
      <c r="H7" s="554" t="s">
        <v>361</v>
      </c>
      <c r="I7" s="554"/>
      <c r="J7" s="554"/>
      <c r="K7" s="554" t="s">
        <v>362</v>
      </c>
      <c r="L7" s="554"/>
      <c r="M7" s="554"/>
      <c r="N7" s="555" t="s">
        <v>363</v>
      </c>
      <c r="O7" s="560" t="s">
        <v>364</v>
      </c>
      <c r="P7" s="562" t="s">
        <v>365</v>
      </c>
      <c r="Q7" s="563"/>
      <c r="R7" s="562" t="s">
        <v>366</v>
      </c>
      <c r="S7" s="563"/>
      <c r="T7" s="564" t="s">
        <v>367</v>
      </c>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6"/>
      <c r="FF7" s="206"/>
      <c r="FG7" s="206"/>
      <c r="FH7" s="206"/>
      <c r="FI7" s="206"/>
      <c r="FJ7" s="206"/>
      <c r="FK7" s="206"/>
      <c r="FL7" s="206"/>
      <c r="FM7" s="206"/>
      <c r="FN7" s="206"/>
      <c r="FO7" s="206"/>
      <c r="FP7" s="206"/>
      <c r="FQ7" s="206"/>
      <c r="FR7" s="206"/>
      <c r="FS7" s="206"/>
      <c r="FT7" s="206"/>
    </row>
    <row r="8" spans="1:278" s="194" customFormat="1" ht="60.9" customHeight="1" thickTop="1" thickBot="1" x14ac:dyDescent="0.35">
      <c r="A8" s="210" t="s">
        <v>204</v>
      </c>
      <c r="B8" s="210" t="s">
        <v>392</v>
      </c>
      <c r="C8" s="211" t="s">
        <v>8</v>
      </c>
      <c r="D8" s="201" t="s">
        <v>375</v>
      </c>
      <c r="E8" s="213" t="s">
        <v>10</v>
      </c>
      <c r="F8" s="213" t="s">
        <v>11</v>
      </c>
      <c r="G8" s="213" t="s">
        <v>12</v>
      </c>
      <c r="H8" s="203" t="s">
        <v>368</v>
      </c>
      <c r="I8" s="203" t="s">
        <v>38</v>
      </c>
      <c r="J8" s="203" t="s">
        <v>369</v>
      </c>
      <c r="K8" s="203" t="s">
        <v>368</v>
      </c>
      <c r="L8" s="203" t="s">
        <v>370</v>
      </c>
      <c r="M8" s="203" t="s">
        <v>369</v>
      </c>
      <c r="N8" s="555"/>
      <c r="O8" s="561"/>
      <c r="P8" s="204" t="s">
        <v>371</v>
      </c>
      <c r="Q8" s="204" t="s">
        <v>372</v>
      </c>
      <c r="R8" s="204" t="s">
        <v>373</v>
      </c>
      <c r="S8" s="204" t="s">
        <v>374</v>
      </c>
      <c r="T8" s="564"/>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207"/>
      <c r="DN8" s="207"/>
      <c r="DO8" s="207"/>
      <c r="DP8" s="207"/>
      <c r="DQ8" s="207"/>
      <c r="DR8" s="207"/>
      <c r="DS8" s="207"/>
      <c r="DT8" s="207"/>
      <c r="DU8" s="207"/>
      <c r="DV8" s="207"/>
      <c r="DW8" s="207"/>
      <c r="DX8" s="207"/>
      <c r="DY8" s="207"/>
      <c r="DZ8" s="207"/>
      <c r="EA8" s="207"/>
      <c r="EB8" s="207"/>
      <c r="EC8" s="207"/>
      <c r="ED8" s="207"/>
      <c r="EE8" s="207"/>
      <c r="EF8" s="207"/>
      <c r="EG8" s="207"/>
      <c r="EH8" s="207"/>
      <c r="EI8" s="207"/>
      <c r="EJ8" s="207"/>
      <c r="EK8" s="207"/>
      <c r="EL8" s="207"/>
      <c r="EM8" s="207"/>
      <c r="EN8" s="207"/>
      <c r="EO8" s="207"/>
      <c r="EP8" s="207"/>
      <c r="EQ8" s="207"/>
      <c r="ER8" s="207"/>
      <c r="ES8" s="207"/>
      <c r="ET8" s="207"/>
      <c r="EU8" s="207"/>
      <c r="EV8" s="207"/>
      <c r="EW8" s="207"/>
      <c r="EX8" s="207"/>
      <c r="EY8" s="207"/>
      <c r="EZ8" s="207"/>
      <c r="FA8" s="207"/>
      <c r="FB8" s="207"/>
      <c r="FC8" s="207"/>
      <c r="FD8" s="207"/>
      <c r="FE8" s="207"/>
      <c r="FF8" s="207"/>
      <c r="FG8" s="207"/>
      <c r="FH8" s="207"/>
      <c r="FI8" s="207"/>
      <c r="FJ8" s="207"/>
      <c r="FK8" s="207"/>
      <c r="FL8" s="207"/>
      <c r="FM8" s="207"/>
      <c r="FN8" s="207"/>
      <c r="FO8" s="207"/>
      <c r="FP8" s="207"/>
      <c r="FQ8" s="207"/>
      <c r="FR8" s="207"/>
      <c r="FS8" s="207"/>
      <c r="FT8" s="207"/>
    </row>
    <row r="9" spans="1:278" s="195" customFormat="1" ht="10.5" customHeight="1" thickTop="1" thickBot="1" x14ac:dyDescent="0.35">
      <c r="A9" s="565"/>
      <c r="B9" s="566"/>
      <c r="C9" s="566"/>
      <c r="D9" s="566"/>
      <c r="E9" s="566"/>
      <c r="F9" s="566"/>
      <c r="G9" s="566"/>
      <c r="H9" s="566"/>
      <c r="I9" s="566"/>
      <c r="J9" s="566"/>
      <c r="K9" s="566"/>
      <c r="L9" s="566"/>
      <c r="M9" s="566"/>
      <c r="N9" s="566"/>
      <c r="Q9" s="267"/>
      <c r="T9" s="205"/>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8"/>
      <c r="FF9" s="208"/>
      <c r="FG9" s="208"/>
      <c r="FH9" s="208"/>
      <c r="FI9" s="208"/>
      <c r="FJ9" s="208"/>
      <c r="FK9" s="208"/>
      <c r="FL9" s="208"/>
      <c r="FM9" s="208"/>
      <c r="FN9" s="208"/>
      <c r="FO9" s="208"/>
      <c r="FP9" s="208"/>
      <c r="FQ9" s="208"/>
      <c r="FR9" s="208"/>
      <c r="FS9" s="208"/>
      <c r="FT9" s="208"/>
    </row>
    <row r="10" spans="1:278" s="196" customFormat="1" ht="15" customHeight="1" x14ac:dyDescent="0.3">
      <c r="A10" s="546">
        <f>'Mapa Final'!A10</f>
        <v>1</v>
      </c>
      <c r="B10" s="549" t="str">
        <f>'Mapa Final'!B10</f>
        <v>Insuficiente información para elaborarlos planes financieros</v>
      </c>
      <c r="C10" s="531" t="str">
        <f>'Mapa Final'!C10</f>
        <v>Incumplimiento de las metas establecidas</v>
      </c>
      <c r="D10" s="531" t="str">
        <f>'Mapa Final'!D10</f>
        <v xml:space="preserve">1. Falta de lineamientos e instrucciones claras y oportunas para el desarrollo del trabajo.
2.  No contar con la información necesaria para elaborar y proyectar oportunamente el anteproyecto de presupuesto, el plan operativo anual de Inversión POAI y el marco de gasto de mediano plazo MGMP.
3. Falta de un software que apoye la generación de reportes estadísticos automáticos para contar con información histórica que permita programar y proyectar los recursos presupuestales. Se traslada a plan de acción de la próxima vigencia, para coordinar con Unidad de Informática.
</v>
      </c>
      <c r="E10" s="534" t="str">
        <f>'Mapa Final'!E10</f>
        <v>Falta de información</v>
      </c>
      <c r="F10" s="534" t="str">
        <f>'Mapa Final'!F10</f>
        <v>No contar con la información de las necesidades de la Rama Judical para la elaboración del anteproyecto de presupuesto, POAI y MGMP  oportunamente para gestionar las actividades que conllevan a la planeación financiera y presupuestal de la Entidad.</v>
      </c>
      <c r="G10" s="534" t="str">
        <f>'Mapa Final'!G10</f>
        <v>Ejecución y Administración de Procesos</v>
      </c>
      <c r="H10" s="537" t="str">
        <f>'Mapa Final'!I10</f>
        <v>Muy Baja</v>
      </c>
      <c r="I10" s="540" t="str">
        <f>'Mapa Final'!L10</f>
        <v>Leve</v>
      </c>
      <c r="J10" s="543" t="str">
        <f>'Mapa Final'!N10</f>
        <v>Bajo</v>
      </c>
      <c r="K10" s="518" t="str">
        <f>'Mapa Final'!AA10</f>
        <v>Muy Baja</v>
      </c>
      <c r="L10" s="518" t="str">
        <f>'Mapa Final'!AE10</f>
        <v>Leve</v>
      </c>
      <c r="M10" s="521" t="str">
        <f>'Mapa Final'!AG10</f>
        <v>Bajo</v>
      </c>
      <c r="N10" s="518" t="str">
        <f>'Mapa Final'!AH10</f>
        <v>Evitar</v>
      </c>
      <c r="O10" s="261"/>
      <c r="P10" s="524" t="s">
        <v>179</v>
      </c>
      <c r="Q10" s="524"/>
      <c r="R10" s="527">
        <v>44197</v>
      </c>
      <c r="S10" s="527">
        <v>44561</v>
      </c>
      <c r="T10" s="567" t="s">
        <v>654</v>
      </c>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c r="BP10" s="209"/>
      <c r="BQ10" s="209"/>
      <c r="BR10" s="209"/>
      <c r="BS10" s="209"/>
      <c r="BT10" s="209"/>
      <c r="BU10" s="209"/>
      <c r="BV10" s="209"/>
      <c r="BW10" s="209"/>
      <c r="BX10" s="209"/>
      <c r="BY10" s="209"/>
      <c r="BZ10" s="209"/>
      <c r="CA10" s="209"/>
      <c r="CB10" s="209"/>
      <c r="CC10" s="209"/>
      <c r="CD10" s="209"/>
      <c r="CE10" s="209"/>
      <c r="CF10" s="209"/>
      <c r="CG10" s="209"/>
      <c r="CH10" s="209"/>
      <c r="CI10" s="209"/>
      <c r="CJ10" s="209"/>
      <c r="CK10" s="209"/>
      <c r="CL10" s="209"/>
      <c r="CM10" s="209"/>
      <c r="CN10" s="209"/>
      <c r="CO10" s="209"/>
      <c r="CP10" s="209"/>
      <c r="CQ10" s="209"/>
      <c r="CR10" s="209"/>
      <c r="CS10" s="209"/>
      <c r="CT10" s="209"/>
      <c r="CU10" s="209"/>
      <c r="CV10" s="209"/>
      <c r="CW10" s="209"/>
      <c r="CX10" s="209"/>
      <c r="CY10" s="209"/>
      <c r="CZ10" s="209"/>
      <c r="DA10" s="209"/>
      <c r="DB10" s="209"/>
      <c r="DC10" s="209"/>
      <c r="DD10" s="209"/>
      <c r="DE10" s="209"/>
      <c r="DF10" s="209"/>
      <c r="DG10" s="209"/>
      <c r="DH10" s="209"/>
      <c r="DI10" s="209"/>
      <c r="DJ10" s="209"/>
      <c r="DK10" s="209"/>
      <c r="DL10" s="209"/>
      <c r="DM10" s="209"/>
      <c r="DN10" s="209"/>
      <c r="DO10" s="209"/>
      <c r="DP10" s="209"/>
      <c r="DQ10" s="209"/>
      <c r="DR10" s="209"/>
      <c r="DS10" s="209"/>
      <c r="DT10" s="209"/>
      <c r="DU10" s="209"/>
      <c r="DV10" s="209"/>
      <c r="DW10" s="209"/>
      <c r="DX10" s="209"/>
      <c r="DY10" s="209"/>
      <c r="DZ10" s="209"/>
      <c r="EA10" s="209"/>
      <c r="EB10" s="209"/>
      <c r="EC10" s="209"/>
      <c r="ED10" s="209"/>
      <c r="EE10" s="209"/>
      <c r="EF10" s="209"/>
      <c r="EG10" s="209"/>
      <c r="EH10" s="209"/>
      <c r="EI10" s="209"/>
      <c r="EJ10" s="209"/>
      <c r="EK10" s="209"/>
      <c r="EL10" s="209"/>
      <c r="EM10" s="209"/>
      <c r="EN10" s="209"/>
      <c r="EO10" s="209"/>
      <c r="EP10" s="209"/>
      <c r="EQ10" s="209"/>
      <c r="ER10" s="209"/>
      <c r="ES10" s="209"/>
      <c r="ET10" s="209"/>
      <c r="EU10" s="209"/>
      <c r="EV10" s="209"/>
      <c r="EW10" s="209"/>
      <c r="EX10" s="209"/>
      <c r="EY10" s="209"/>
      <c r="EZ10" s="209"/>
      <c r="FA10" s="209"/>
      <c r="FB10" s="209"/>
      <c r="FC10" s="209"/>
      <c r="FD10" s="209"/>
      <c r="FE10" s="209"/>
      <c r="FF10" s="209"/>
      <c r="FG10" s="209"/>
      <c r="FH10" s="209"/>
      <c r="FI10" s="209"/>
      <c r="FJ10" s="209"/>
      <c r="FK10" s="209"/>
      <c r="FL10" s="209"/>
      <c r="FM10" s="209"/>
      <c r="FN10" s="209"/>
      <c r="FO10" s="209"/>
      <c r="FP10" s="209"/>
      <c r="FQ10" s="209"/>
      <c r="FR10" s="209"/>
      <c r="FS10" s="209"/>
      <c r="FT10" s="209"/>
    </row>
    <row r="11" spans="1:278" s="196" customFormat="1" ht="13.5" customHeight="1" x14ac:dyDescent="0.3">
      <c r="A11" s="547"/>
      <c r="B11" s="373"/>
      <c r="C11" s="532"/>
      <c r="D11" s="532"/>
      <c r="E11" s="535"/>
      <c r="F11" s="535"/>
      <c r="G11" s="535"/>
      <c r="H11" s="538"/>
      <c r="I11" s="541"/>
      <c r="J11" s="544"/>
      <c r="K11" s="519"/>
      <c r="L11" s="519"/>
      <c r="M11" s="522"/>
      <c r="N11" s="519"/>
      <c r="O11" s="262"/>
      <c r="P11" s="525"/>
      <c r="Q11" s="525"/>
      <c r="R11" s="525"/>
      <c r="S11" s="525"/>
      <c r="T11" s="568"/>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209"/>
      <c r="BK11" s="209"/>
      <c r="BL11" s="209"/>
      <c r="BM11" s="209"/>
      <c r="BN11" s="209"/>
      <c r="BO11" s="209"/>
      <c r="BP11" s="209"/>
      <c r="BQ11" s="209"/>
      <c r="BR11" s="209"/>
      <c r="BS11" s="209"/>
      <c r="BT11" s="209"/>
      <c r="BU11" s="209"/>
      <c r="BV11" s="209"/>
      <c r="BW11" s="209"/>
      <c r="BX11" s="209"/>
      <c r="BY11" s="209"/>
      <c r="BZ11" s="209"/>
      <c r="CA11" s="209"/>
      <c r="CB11" s="209"/>
      <c r="CC11" s="209"/>
      <c r="CD11" s="209"/>
      <c r="CE11" s="209"/>
      <c r="CF11" s="209"/>
      <c r="CG11" s="209"/>
      <c r="CH11" s="209"/>
      <c r="CI11" s="209"/>
      <c r="CJ11" s="209"/>
      <c r="CK11" s="209"/>
      <c r="CL11" s="209"/>
      <c r="CM11" s="209"/>
      <c r="CN11" s="209"/>
      <c r="CO11" s="209"/>
      <c r="CP11" s="209"/>
      <c r="CQ11" s="209"/>
      <c r="CR11" s="209"/>
      <c r="CS11" s="209"/>
      <c r="CT11" s="209"/>
      <c r="CU11" s="209"/>
      <c r="CV11" s="209"/>
      <c r="CW11" s="209"/>
      <c r="CX11" s="209"/>
      <c r="CY11" s="209"/>
      <c r="CZ11" s="209"/>
      <c r="DA11" s="209"/>
      <c r="DB11" s="209"/>
      <c r="DC11" s="209"/>
      <c r="DD11" s="209"/>
      <c r="DE11" s="209"/>
      <c r="DF11" s="209"/>
      <c r="DG11" s="209"/>
      <c r="DH11" s="209"/>
      <c r="DI11" s="209"/>
      <c r="DJ11" s="209"/>
      <c r="DK11" s="209"/>
      <c r="DL11" s="209"/>
      <c r="DM11" s="209"/>
      <c r="DN11" s="209"/>
      <c r="DO11" s="209"/>
      <c r="DP11" s="209"/>
      <c r="DQ11" s="209"/>
      <c r="DR11" s="209"/>
      <c r="DS11" s="209"/>
      <c r="DT11" s="209"/>
      <c r="DU11" s="209"/>
      <c r="DV11" s="209"/>
      <c r="DW11" s="209"/>
      <c r="DX11" s="209"/>
      <c r="DY11" s="209"/>
      <c r="DZ11" s="209"/>
      <c r="EA11" s="209"/>
      <c r="EB11" s="209"/>
      <c r="EC11" s="209"/>
      <c r="ED11" s="209"/>
      <c r="EE11" s="209"/>
      <c r="EF11" s="209"/>
      <c r="EG11" s="209"/>
      <c r="EH11" s="209"/>
      <c r="EI11" s="209"/>
      <c r="EJ11" s="209"/>
      <c r="EK11" s="209"/>
      <c r="EL11" s="209"/>
      <c r="EM11" s="209"/>
      <c r="EN11" s="209"/>
      <c r="EO11" s="209"/>
      <c r="EP11" s="209"/>
      <c r="EQ11" s="209"/>
      <c r="ER11" s="209"/>
      <c r="ES11" s="209"/>
      <c r="ET11" s="209"/>
      <c r="EU11" s="209"/>
      <c r="EV11" s="209"/>
      <c r="EW11" s="209"/>
      <c r="EX11" s="209"/>
      <c r="EY11" s="209"/>
      <c r="EZ11" s="209"/>
      <c r="FA11" s="209"/>
      <c r="FB11" s="209"/>
      <c r="FC11" s="209"/>
      <c r="FD11" s="209"/>
      <c r="FE11" s="209"/>
      <c r="FF11" s="209"/>
      <c r="FG11" s="209"/>
      <c r="FH11" s="209"/>
      <c r="FI11" s="209"/>
      <c r="FJ11" s="209"/>
      <c r="FK11" s="209"/>
      <c r="FL11" s="209"/>
      <c r="FM11" s="209"/>
      <c r="FN11" s="209"/>
      <c r="FO11" s="209"/>
      <c r="FP11" s="209"/>
      <c r="FQ11" s="209"/>
      <c r="FR11" s="209"/>
      <c r="FS11" s="209"/>
      <c r="FT11" s="209"/>
    </row>
    <row r="12" spans="1:278" s="196" customFormat="1" ht="75" customHeight="1" x14ac:dyDescent="0.3">
      <c r="A12" s="547"/>
      <c r="B12" s="373"/>
      <c r="C12" s="532"/>
      <c r="D12" s="532"/>
      <c r="E12" s="535"/>
      <c r="F12" s="535"/>
      <c r="G12" s="535"/>
      <c r="H12" s="538"/>
      <c r="I12" s="541"/>
      <c r="J12" s="544"/>
      <c r="K12" s="519"/>
      <c r="L12" s="519"/>
      <c r="M12" s="522"/>
      <c r="N12" s="519"/>
      <c r="O12" s="264" t="s">
        <v>586</v>
      </c>
      <c r="P12" s="525"/>
      <c r="Q12" s="525"/>
      <c r="R12" s="525"/>
      <c r="S12" s="525"/>
      <c r="T12" s="568"/>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09"/>
      <c r="CB12" s="209"/>
      <c r="CC12" s="209"/>
      <c r="CD12" s="209"/>
      <c r="CE12" s="209"/>
      <c r="CF12" s="209"/>
      <c r="CG12" s="209"/>
      <c r="CH12" s="209"/>
      <c r="CI12" s="209"/>
      <c r="CJ12" s="209"/>
      <c r="CK12" s="209"/>
      <c r="CL12" s="209"/>
      <c r="CM12" s="209"/>
      <c r="CN12" s="209"/>
      <c r="CO12" s="209"/>
      <c r="CP12" s="209"/>
      <c r="CQ12" s="209"/>
      <c r="CR12" s="209"/>
      <c r="CS12" s="209"/>
      <c r="CT12" s="209"/>
      <c r="CU12" s="209"/>
      <c r="CV12" s="209"/>
      <c r="CW12" s="209"/>
      <c r="CX12" s="209"/>
      <c r="CY12" s="209"/>
      <c r="CZ12" s="209"/>
      <c r="DA12" s="209"/>
      <c r="DB12" s="209"/>
      <c r="DC12" s="209"/>
      <c r="DD12" s="209"/>
      <c r="DE12" s="209"/>
      <c r="DF12" s="209"/>
      <c r="DG12" s="209"/>
      <c r="DH12" s="209"/>
      <c r="DI12" s="209"/>
      <c r="DJ12" s="209"/>
      <c r="DK12" s="209"/>
      <c r="DL12" s="209"/>
      <c r="DM12" s="209"/>
      <c r="DN12" s="209"/>
      <c r="DO12" s="209"/>
      <c r="DP12" s="209"/>
      <c r="DQ12" s="209"/>
      <c r="DR12" s="209"/>
      <c r="DS12" s="209"/>
      <c r="DT12" s="209"/>
      <c r="DU12" s="209"/>
      <c r="DV12" s="209"/>
      <c r="DW12" s="209"/>
      <c r="DX12" s="209"/>
      <c r="DY12" s="209"/>
      <c r="DZ12" s="209"/>
      <c r="EA12" s="209"/>
      <c r="EB12" s="209"/>
      <c r="EC12" s="209"/>
      <c r="ED12" s="209"/>
      <c r="EE12" s="209"/>
      <c r="EF12" s="209"/>
      <c r="EG12" s="209"/>
      <c r="EH12" s="209"/>
      <c r="EI12" s="209"/>
      <c r="EJ12" s="209"/>
      <c r="EK12" s="209"/>
      <c r="EL12" s="209"/>
      <c r="EM12" s="209"/>
      <c r="EN12" s="209"/>
      <c r="EO12" s="209"/>
      <c r="EP12" s="209"/>
      <c r="EQ12" s="209"/>
      <c r="ER12" s="209"/>
      <c r="ES12" s="209"/>
      <c r="ET12" s="209"/>
      <c r="EU12" s="209"/>
      <c r="EV12" s="209"/>
      <c r="EW12" s="209"/>
      <c r="EX12" s="209"/>
      <c r="EY12" s="209"/>
      <c r="EZ12" s="209"/>
      <c r="FA12" s="209"/>
      <c r="FB12" s="209"/>
      <c r="FC12" s="209"/>
      <c r="FD12" s="209"/>
      <c r="FE12" s="209"/>
      <c r="FF12" s="209"/>
      <c r="FG12" s="209"/>
      <c r="FH12" s="209"/>
      <c r="FI12" s="209"/>
      <c r="FJ12" s="209"/>
      <c r="FK12" s="209"/>
      <c r="FL12" s="209"/>
      <c r="FM12" s="209"/>
      <c r="FN12" s="209"/>
      <c r="FO12" s="209"/>
      <c r="FP12" s="209"/>
      <c r="FQ12" s="209"/>
      <c r="FR12" s="209"/>
      <c r="FS12" s="209"/>
      <c r="FT12" s="209"/>
    </row>
    <row r="13" spans="1:278" s="196" customFormat="1" ht="65.25" customHeight="1" x14ac:dyDescent="0.3">
      <c r="A13" s="547"/>
      <c r="B13" s="373"/>
      <c r="C13" s="532"/>
      <c r="D13" s="532"/>
      <c r="E13" s="535"/>
      <c r="F13" s="535"/>
      <c r="G13" s="535"/>
      <c r="H13" s="538"/>
      <c r="I13" s="541"/>
      <c r="J13" s="544"/>
      <c r="K13" s="519"/>
      <c r="L13" s="519"/>
      <c r="M13" s="522"/>
      <c r="N13" s="519"/>
      <c r="O13" s="264" t="s">
        <v>652</v>
      </c>
      <c r="P13" s="525"/>
      <c r="Q13" s="525"/>
      <c r="R13" s="525"/>
      <c r="S13" s="525"/>
      <c r="T13" s="568"/>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c r="BO13" s="209"/>
      <c r="BP13" s="209"/>
      <c r="BQ13" s="209"/>
      <c r="BR13" s="209"/>
      <c r="BS13" s="209"/>
      <c r="BT13" s="209"/>
      <c r="BU13" s="209"/>
      <c r="BV13" s="209"/>
      <c r="BW13" s="209"/>
      <c r="BX13" s="209"/>
      <c r="BY13" s="209"/>
      <c r="BZ13" s="209"/>
      <c r="CA13" s="209"/>
      <c r="CB13" s="209"/>
      <c r="CC13" s="209"/>
      <c r="CD13" s="209"/>
      <c r="CE13" s="209"/>
      <c r="CF13" s="209"/>
      <c r="CG13" s="209"/>
      <c r="CH13" s="209"/>
      <c r="CI13" s="209"/>
      <c r="CJ13" s="209"/>
      <c r="CK13" s="209"/>
      <c r="CL13" s="209"/>
      <c r="CM13" s="209"/>
      <c r="CN13" s="209"/>
      <c r="CO13" s="209"/>
      <c r="CP13" s="209"/>
      <c r="CQ13" s="209"/>
      <c r="CR13" s="209"/>
      <c r="CS13" s="209"/>
      <c r="CT13" s="209"/>
      <c r="CU13" s="209"/>
      <c r="CV13" s="209"/>
      <c r="CW13" s="209"/>
      <c r="CX13" s="209"/>
      <c r="CY13" s="209"/>
      <c r="CZ13" s="209"/>
      <c r="DA13" s="209"/>
      <c r="DB13" s="209"/>
      <c r="DC13" s="209"/>
      <c r="DD13" s="209"/>
      <c r="DE13" s="209"/>
      <c r="DF13" s="209"/>
      <c r="DG13" s="209"/>
      <c r="DH13" s="209"/>
      <c r="DI13" s="209"/>
      <c r="DJ13" s="209"/>
      <c r="DK13" s="209"/>
      <c r="DL13" s="209"/>
      <c r="DM13" s="209"/>
      <c r="DN13" s="209"/>
      <c r="DO13" s="209"/>
      <c r="DP13" s="209"/>
      <c r="DQ13" s="209"/>
      <c r="DR13" s="209"/>
      <c r="DS13" s="209"/>
      <c r="DT13" s="209"/>
      <c r="DU13" s="209"/>
      <c r="DV13" s="209"/>
      <c r="DW13" s="209"/>
      <c r="DX13" s="209"/>
      <c r="DY13" s="209"/>
      <c r="DZ13" s="209"/>
      <c r="EA13" s="209"/>
      <c r="EB13" s="209"/>
      <c r="EC13" s="209"/>
      <c r="ED13" s="209"/>
      <c r="EE13" s="209"/>
      <c r="EF13" s="209"/>
      <c r="EG13" s="209"/>
      <c r="EH13" s="209"/>
      <c r="EI13" s="209"/>
      <c r="EJ13" s="209"/>
      <c r="EK13" s="209"/>
      <c r="EL13" s="209"/>
      <c r="EM13" s="209"/>
      <c r="EN13" s="209"/>
      <c r="EO13" s="209"/>
      <c r="EP13" s="209"/>
      <c r="EQ13" s="209"/>
      <c r="ER13" s="209"/>
      <c r="ES13" s="209"/>
      <c r="ET13" s="209"/>
      <c r="EU13" s="209"/>
      <c r="EV13" s="209"/>
      <c r="EW13" s="209"/>
      <c r="EX13" s="209"/>
      <c r="EY13" s="209"/>
      <c r="EZ13" s="209"/>
      <c r="FA13" s="209"/>
      <c r="FB13" s="209"/>
      <c r="FC13" s="209"/>
      <c r="FD13" s="209"/>
      <c r="FE13" s="209"/>
      <c r="FF13" s="209"/>
      <c r="FG13" s="209"/>
      <c r="FH13" s="209"/>
      <c r="FI13" s="209"/>
      <c r="FJ13" s="209"/>
      <c r="FK13" s="209"/>
      <c r="FL13" s="209"/>
      <c r="FM13" s="209"/>
      <c r="FN13" s="209"/>
      <c r="FO13" s="209"/>
      <c r="FP13" s="209"/>
      <c r="FQ13" s="209"/>
      <c r="FR13" s="209"/>
      <c r="FS13" s="209"/>
      <c r="FT13" s="209"/>
    </row>
    <row r="14" spans="1:278" s="196" customFormat="1" ht="146.25" customHeight="1" thickBot="1" x14ac:dyDescent="0.35">
      <c r="A14" s="548"/>
      <c r="B14" s="550"/>
      <c r="C14" s="533"/>
      <c r="D14" s="533"/>
      <c r="E14" s="536"/>
      <c r="F14" s="536"/>
      <c r="G14" s="536"/>
      <c r="H14" s="539"/>
      <c r="I14" s="542"/>
      <c r="J14" s="545"/>
      <c r="K14" s="520"/>
      <c r="L14" s="520"/>
      <c r="M14" s="523"/>
      <c r="N14" s="520"/>
      <c r="O14" s="263"/>
      <c r="P14" s="526"/>
      <c r="Q14" s="526"/>
      <c r="R14" s="526"/>
      <c r="S14" s="526"/>
      <c r="T14" s="56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c r="BO14" s="209"/>
      <c r="BP14" s="209"/>
      <c r="BQ14" s="209"/>
      <c r="BR14" s="209"/>
      <c r="BS14" s="209"/>
      <c r="BT14" s="209"/>
      <c r="BU14" s="209"/>
      <c r="BV14" s="209"/>
      <c r="BW14" s="209"/>
      <c r="BX14" s="209"/>
      <c r="BY14" s="209"/>
      <c r="BZ14" s="209"/>
      <c r="CA14" s="209"/>
      <c r="CB14" s="209"/>
      <c r="CC14" s="209"/>
      <c r="CD14" s="209"/>
      <c r="CE14" s="209"/>
      <c r="CF14" s="209"/>
      <c r="CG14" s="209"/>
      <c r="CH14" s="209"/>
      <c r="CI14" s="209"/>
      <c r="CJ14" s="209"/>
      <c r="CK14" s="209"/>
      <c r="CL14" s="209"/>
      <c r="CM14" s="209"/>
      <c r="CN14" s="209"/>
      <c r="CO14" s="209"/>
      <c r="CP14" s="209"/>
      <c r="CQ14" s="209"/>
      <c r="CR14" s="209"/>
      <c r="CS14" s="209"/>
      <c r="CT14" s="209"/>
      <c r="CU14" s="209"/>
      <c r="CV14" s="209"/>
      <c r="CW14" s="209"/>
      <c r="CX14" s="209"/>
      <c r="CY14" s="209"/>
      <c r="CZ14" s="209"/>
      <c r="DA14" s="209"/>
      <c r="DB14" s="209"/>
      <c r="DC14" s="209"/>
      <c r="DD14" s="209"/>
      <c r="DE14" s="209"/>
      <c r="DF14" s="209"/>
      <c r="DG14" s="209"/>
      <c r="DH14" s="209"/>
      <c r="DI14" s="209"/>
      <c r="DJ14" s="209"/>
      <c r="DK14" s="209"/>
      <c r="DL14" s="209"/>
      <c r="DM14" s="209"/>
      <c r="DN14" s="209"/>
      <c r="DO14" s="209"/>
      <c r="DP14" s="209"/>
      <c r="DQ14" s="209"/>
      <c r="DR14" s="209"/>
      <c r="DS14" s="209"/>
      <c r="DT14" s="209"/>
      <c r="DU14" s="209"/>
      <c r="DV14" s="209"/>
      <c r="DW14" s="209"/>
      <c r="DX14" s="209"/>
      <c r="DY14" s="209"/>
      <c r="DZ14" s="209"/>
      <c r="EA14" s="209"/>
      <c r="EB14" s="209"/>
      <c r="EC14" s="209"/>
      <c r="ED14" s="209"/>
      <c r="EE14" s="209"/>
      <c r="EF14" s="209"/>
      <c r="EG14" s="209"/>
      <c r="EH14" s="209"/>
      <c r="EI14" s="209"/>
      <c r="EJ14" s="209"/>
      <c r="EK14" s="209"/>
      <c r="EL14" s="209"/>
      <c r="EM14" s="209"/>
      <c r="EN14" s="209"/>
      <c r="EO14" s="209"/>
      <c r="EP14" s="209"/>
      <c r="EQ14" s="209"/>
      <c r="ER14" s="209"/>
      <c r="ES14" s="209"/>
      <c r="ET14" s="209"/>
      <c r="EU14" s="209"/>
      <c r="EV14" s="209"/>
      <c r="EW14" s="209"/>
      <c r="EX14" s="209"/>
      <c r="EY14" s="209"/>
      <c r="EZ14" s="209"/>
      <c r="FA14" s="209"/>
      <c r="FB14" s="209"/>
      <c r="FC14" s="209"/>
      <c r="FD14" s="209"/>
      <c r="FE14" s="209"/>
      <c r="FF14" s="209"/>
      <c r="FG14" s="209"/>
      <c r="FH14" s="209"/>
      <c r="FI14" s="209"/>
      <c r="FJ14" s="209"/>
      <c r="FK14" s="209"/>
      <c r="FL14" s="209"/>
      <c r="FM14" s="209"/>
      <c r="FN14" s="209"/>
      <c r="FO14" s="209"/>
      <c r="FP14" s="209"/>
      <c r="FQ14" s="209"/>
      <c r="FR14" s="209"/>
      <c r="FS14" s="209"/>
      <c r="FT14" s="209"/>
    </row>
    <row r="15" spans="1:278" s="196" customFormat="1" ht="15" customHeight="1" x14ac:dyDescent="0.3">
      <c r="A15" s="546">
        <f>'Mapa Final'!A14</f>
        <v>2</v>
      </c>
      <c r="B15" s="549" t="str">
        <f>'Mapa Final'!B14</f>
        <v>Hurto de dinero y perdida de cheques</v>
      </c>
      <c r="C15" s="531" t="str">
        <f>'Mapa Final'!C14</f>
        <v>Afectación Económica</v>
      </c>
      <c r="D15" s="531" t="str">
        <f>'Mapa Final'!D14</f>
        <v xml:space="preserve">1. Falta de control del responsable del manejo de las claves y mecanismos de seguridad electrónica.
2. Falta de control  en el proceso de gestion y transporte de los mismos.
3. Falsificación de las firmas autorizadas y sellos.
4. Adulteración, modificación, falsificación de documentos, datos  y/o ingreso de información en los sistemas de personas, que no tienen  vínculo laboral o contractual, compromiso de pago de otra índole.
5. Incumplimiento a los procesos duales en los pagos </v>
      </c>
      <c r="E15" s="534" t="str">
        <f>'Mapa Final'!E14</f>
        <v>Falta de control</v>
      </c>
      <c r="F15" s="534" t="str">
        <f>'Mapa Final'!F14</f>
        <v xml:space="preserve">Pérdida de dinero o cheques en las cuentas de la Rama Judicial </v>
      </c>
      <c r="G15" s="534" t="str">
        <f>'Mapa Final'!G14</f>
        <v>Ejecución y Administración de Procesos</v>
      </c>
      <c r="H15" s="537" t="str">
        <f>'Mapa Final'!I14</f>
        <v>Muy Baja</v>
      </c>
      <c r="I15" s="540" t="str">
        <f>'Mapa Final'!L14</f>
        <v>Mayor</v>
      </c>
      <c r="J15" s="543" t="str">
        <f>'Mapa Final'!N14</f>
        <v xml:space="preserve">Alto </v>
      </c>
      <c r="K15" s="518" t="str">
        <f>'Mapa Final'!AA14</f>
        <v>Muy Baja</v>
      </c>
      <c r="L15" s="518" t="str">
        <f>'Mapa Final'!AE14</f>
        <v>Mayor</v>
      </c>
      <c r="M15" s="521" t="str">
        <f>'Mapa Final'!AG14</f>
        <v xml:space="preserve">Alto </v>
      </c>
      <c r="N15" s="518" t="str">
        <f>'Mapa Final'!AH14</f>
        <v>Evitar</v>
      </c>
      <c r="O15" s="264" t="s">
        <v>587</v>
      </c>
      <c r="P15" s="524" t="s">
        <v>179</v>
      </c>
      <c r="Q15" s="524" t="s">
        <v>179</v>
      </c>
      <c r="R15" s="527">
        <v>44197</v>
      </c>
      <c r="S15" s="527">
        <v>44561</v>
      </c>
      <c r="T15" s="570" t="s">
        <v>627</v>
      </c>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c r="BO15" s="209"/>
      <c r="BP15" s="209"/>
      <c r="BQ15" s="209"/>
      <c r="BR15" s="209"/>
      <c r="BS15" s="209"/>
      <c r="BT15" s="209"/>
      <c r="BU15" s="209"/>
      <c r="BV15" s="209"/>
      <c r="BW15" s="209"/>
      <c r="BX15" s="209"/>
      <c r="BY15" s="209"/>
      <c r="BZ15" s="209"/>
      <c r="CA15" s="209"/>
      <c r="CB15" s="209"/>
      <c r="CC15" s="209"/>
      <c r="CD15" s="209"/>
      <c r="CE15" s="209"/>
      <c r="CF15" s="209"/>
      <c r="CG15" s="209"/>
      <c r="CH15" s="209"/>
      <c r="CI15" s="209"/>
      <c r="CJ15" s="209"/>
      <c r="CK15" s="209"/>
      <c r="CL15" s="209"/>
      <c r="CM15" s="209"/>
      <c r="CN15" s="209"/>
      <c r="CO15" s="209"/>
      <c r="CP15" s="209"/>
      <c r="CQ15" s="209"/>
      <c r="CR15" s="209"/>
      <c r="CS15" s="209"/>
      <c r="CT15" s="209"/>
      <c r="CU15" s="209"/>
      <c r="CV15" s="209"/>
      <c r="CW15" s="209"/>
      <c r="CX15" s="209"/>
      <c r="CY15" s="209"/>
      <c r="CZ15" s="209"/>
      <c r="DA15" s="209"/>
      <c r="DB15" s="209"/>
      <c r="DC15" s="209"/>
      <c r="DD15" s="209"/>
      <c r="DE15" s="209"/>
      <c r="DF15" s="209"/>
      <c r="DG15" s="209"/>
      <c r="DH15" s="209"/>
      <c r="DI15" s="209"/>
      <c r="DJ15" s="209"/>
      <c r="DK15" s="209"/>
      <c r="DL15" s="209"/>
      <c r="DM15" s="209"/>
      <c r="DN15" s="209"/>
      <c r="DO15" s="209"/>
      <c r="DP15" s="209"/>
      <c r="DQ15" s="209"/>
      <c r="DR15" s="209"/>
      <c r="DS15" s="209"/>
      <c r="DT15" s="209"/>
      <c r="DU15" s="209"/>
      <c r="DV15" s="209"/>
      <c r="DW15" s="209"/>
      <c r="DX15" s="209"/>
      <c r="DY15" s="209"/>
      <c r="DZ15" s="209"/>
      <c r="EA15" s="209"/>
      <c r="EB15" s="209"/>
      <c r="EC15" s="209"/>
      <c r="ED15" s="209"/>
      <c r="EE15" s="209"/>
      <c r="EF15" s="209"/>
      <c r="EG15" s="209"/>
      <c r="EH15" s="209"/>
      <c r="EI15" s="209"/>
      <c r="EJ15" s="209"/>
      <c r="EK15" s="209"/>
      <c r="EL15" s="209"/>
      <c r="EM15" s="209"/>
      <c r="EN15" s="209"/>
      <c r="EO15" s="209"/>
      <c r="EP15" s="209"/>
      <c r="EQ15" s="209"/>
      <c r="ER15" s="209"/>
      <c r="ES15" s="209"/>
      <c r="ET15" s="209"/>
      <c r="EU15" s="209"/>
      <c r="EV15" s="209"/>
      <c r="EW15" s="209"/>
      <c r="EX15" s="209"/>
      <c r="EY15" s="209"/>
      <c r="EZ15" s="209"/>
      <c r="FA15" s="209"/>
      <c r="FB15" s="209"/>
      <c r="FC15" s="209"/>
      <c r="FD15" s="209"/>
      <c r="FE15" s="209"/>
      <c r="FF15" s="209"/>
      <c r="FG15" s="209"/>
      <c r="FH15" s="209"/>
      <c r="FI15" s="209"/>
      <c r="FJ15" s="209"/>
      <c r="FK15" s="209"/>
      <c r="FL15" s="209"/>
      <c r="FM15" s="209"/>
      <c r="FN15" s="209"/>
      <c r="FO15" s="209"/>
      <c r="FP15" s="209"/>
      <c r="FQ15" s="209"/>
      <c r="FR15" s="209"/>
      <c r="FS15" s="209"/>
      <c r="FT15" s="209"/>
    </row>
    <row r="16" spans="1:278" s="196" customFormat="1" ht="13.5" customHeight="1" x14ac:dyDescent="0.3">
      <c r="A16" s="547"/>
      <c r="B16" s="373"/>
      <c r="C16" s="532"/>
      <c r="D16" s="532"/>
      <c r="E16" s="535"/>
      <c r="F16" s="535"/>
      <c r="G16" s="535"/>
      <c r="H16" s="538"/>
      <c r="I16" s="541"/>
      <c r="J16" s="544"/>
      <c r="K16" s="519"/>
      <c r="L16" s="519"/>
      <c r="M16" s="522"/>
      <c r="N16" s="519"/>
      <c r="O16" s="264" t="s">
        <v>588</v>
      </c>
      <c r="P16" s="525"/>
      <c r="Q16" s="525"/>
      <c r="R16" s="525"/>
      <c r="S16" s="525"/>
      <c r="T16" s="571"/>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c r="BO16" s="209"/>
      <c r="BP16" s="209"/>
      <c r="BQ16" s="209"/>
      <c r="BR16" s="209"/>
      <c r="BS16" s="209"/>
      <c r="BT16" s="209"/>
      <c r="BU16" s="209"/>
      <c r="BV16" s="209"/>
      <c r="BW16" s="209"/>
      <c r="BX16" s="209"/>
      <c r="BY16" s="209"/>
      <c r="BZ16" s="209"/>
      <c r="CA16" s="209"/>
      <c r="CB16" s="209"/>
      <c r="CC16" s="209"/>
      <c r="CD16" s="209"/>
      <c r="CE16" s="209"/>
      <c r="CF16" s="209"/>
      <c r="CG16" s="209"/>
      <c r="CH16" s="209"/>
      <c r="CI16" s="209"/>
      <c r="CJ16" s="209"/>
      <c r="CK16" s="209"/>
      <c r="CL16" s="209"/>
      <c r="CM16" s="209"/>
      <c r="CN16" s="209"/>
      <c r="CO16" s="209"/>
      <c r="CP16" s="209"/>
      <c r="CQ16" s="209"/>
      <c r="CR16" s="209"/>
      <c r="CS16" s="209"/>
      <c r="CT16" s="209"/>
      <c r="CU16" s="209"/>
      <c r="CV16" s="209"/>
      <c r="CW16" s="209"/>
      <c r="CX16" s="209"/>
      <c r="CY16" s="209"/>
      <c r="CZ16" s="209"/>
      <c r="DA16" s="209"/>
      <c r="DB16" s="209"/>
      <c r="DC16" s="209"/>
      <c r="DD16" s="209"/>
      <c r="DE16" s="209"/>
      <c r="DF16" s="209"/>
      <c r="DG16" s="209"/>
      <c r="DH16" s="209"/>
      <c r="DI16" s="209"/>
      <c r="DJ16" s="209"/>
      <c r="DK16" s="209"/>
      <c r="DL16" s="209"/>
      <c r="DM16" s="209"/>
      <c r="DN16" s="209"/>
      <c r="DO16" s="209"/>
      <c r="DP16" s="209"/>
      <c r="DQ16" s="209"/>
      <c r="DR16" s="209"/>
      <c r="DS16" s="209"/>
      <c r="DT16" s="209"/>
      <c r="DU16" s="209"/>
      <c r="DV16" s="209"/>
      <c r="DW16" s="209"/>
      <c r="DX16" s="209"/>
      <c r="DY16" s="209"/>
      <c r="DZ16" s="209"/>
      <c r="EA16" s="209"/>
      <c r="EB16" s="209"/>
      <c r="EC16" s="209"/>
      <c r="ED16" s="209"/>
      <c r="EE16" s="209"/>
      <c r="EF16" s="209"/>
      <c r="EG16" s="209"/>
      <c r="EH16" s="209"/>
      <c r="EI16" s="209"/>
      <c r="EJ16" s="209"/>
      <c r="EK16" s="209"/>
      <c r="EL16" s="209"/>
      <c r="EM16" s="209"/>
      <c r="EN16" s="209"/>
      <c r="EO16" s="209"/>
      <c r="EP16" s="209"/>
      <c r="EQ16" s="209"/>
      <c r="ER16" s="209"/>
      <c r="ES16" s="209"/>
      <c r="ET16" s="209"/>
      <c r="EU16" s="209"/>
      <c r="EV16" s="209"/>
      <c r="EW16" s="209"/>
      <c r="EX16" s="209"/>
      <c r="EY16" s="209"/>
      <c r="EZ16" s="209"/>
      <c r="FA16" s="209"/>
      <c r="FB16" s="209"/>
      <c r="FC16" s="209"/>
      <c r="FD16" s="209"/>
      <c r="FE16" s="209"/>
      <c r="FF16" s="209"/>
      <c r="FG16" s="209"/>
      <c r="FH16" s="209"/>
      <c r="FI16" s="209"/>
      <c r="FJ16" s="209"/>
      <c r="FK16" s="209"/>
      <c r="FL16" s="209"/>
      <c r="FM16" s="209"/>
      <c r="FN16" s="209"/>
      <c r="FO16" s="209"/>
      <c r="FP16" s="209"/>
      <c r="FQ16" s="209"/>
      <c r="FR16" s="209"/>
      <c r="FS16" s="209"/>
      <c r="FT16" s="209"/>
    </row>
    <row r="17" spans="1:176" s="196" customFormat="1" ht="13.5" customHeight="1" x14ac:dyDescent="0.3">
      <c r="A17" s="547"/>
      <c r="B17" s="373"/>
      <c r="C17" s="532"/>
      <c r="D17" s="532"/>
      <c r="E17" s="535"/>
      <c r="F17" s="535"/>
      <c r="G17" s="535"/>
      <c r="H17" s="538"/>
      <c r="I17" s="541"/>
      <c r="J17" s="544"/>
      <c r="K17" s="519"/>
      <c r="L17" s="519"/>
      <c r="M17" s="522"/>
      <c r="N17" s="519"/>
      <c r="O17" s="264" t="s">
        <v>589</v>
      </c>
      <c r="P17" s="525"/>
      <c r="Q17" s="525"/>
      <c r="R17" s="525"/>
      <c r="S17" s="525"/>
      <c r="T17" s="571"/>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09"/>
      <c r="CO17" s="209"/>
      <c r="CP17" s="209"/>
      <c r="CQ17" s="209"/>
      <c r="CR17" s="209"/>
      <c r="CS17" s="209"/>
      <c r="CT17" s="209"/>
      <c r="CU17" s="209"/>
      <c r="CV17" s="209"/>
      <c r="CW17" s="209"/>
      <c r="CX17" s="209"/>
      <c r="CY17" s="209"/>
      <c r="CZ17" s="209"/>
      <c r="DA17" s="209"/>
      <c r="DB17" s="209"/>
      <c r="DC17" s="209"/>
      <c r="DD17" s="209"/>
      <c r="DE17" s="209"/>
      <c r="DF17" s="209"/>
      <c r="DG17" s="209"/>
      <c r="DH17" s="209"/>
      <c r="DI17" s="209"/>
      <c r="DJ17" s="209"/>
      <c r="DK17" s="209"/>
      <c r="DL17" s="209"/>
      <c r="DM17" s="209"/>
      <c r="DN17" s="209"/>
      <c r="DO17" s="209"/>
      <c r="DP17" s="209"/>
      <c r="DQ17" s="209"/>
      <c r="DR17" s="209"/>
      <c r="DS17" s="209"/>
      <c r="DT17" s="209"/>
      <c r="DU17" s="209"/>
      <c r="DV17" s="209"/>
      <c r="DW17" s="209"/>
      <c r="DX17" s="209"/>
      <c r="DY17" s="209"/>
      <c r="DZ17" s="209"/>
      <c r="EA17" s="209"/>
      <c r="EB17" s="209"/>
      <c r="EC17" s="209"/>
      <c r="ED17" s="209"/>
      <c r="EE17" s="209"/>
      <c r="EF17" s="209"/>
      <c r="EG17" s="209"/>
      <c r="EH17" s="209"/>
      <c r="EI17" s="209"/>
      <c r="EJ17" s="209"/>
      <c r="EK17" s="209"/>
      <c r="EL17" s="209"/>
      <c r="EM17" s="209"/>
      <c r="EN17" s="209"/>
      <c r="EO17" s="209"/>
      <c r="EP17" s="209"/>
      <c r="EQ17" s="209"/>
      <c r="ER17" s="209"/>
      <c r="ES17" s="209"/>
      <c r="ET17" s="209"/>
      <c r="EU17" s="209"/>
      <c r="EV17" s="209"/>
      <c r="EW17" s="209"/>
      <c r="EX17" s="209"/>
      <c r="EY17" s="209"/>
      <c r="EZ17" s="209"/>
      <c r="FA17" s="209"/>
      <c r="FB17" s="209"/>
      <c r="FC17" s="209"/>
      <c r="FD17" s="209"/>
      <c r="FE17" s="209"/>
      <c r="FF17" s="209"/>
      <c r="FG17" s="209"/>
      <c r="FH17" s="209"/>
      <c r="FI17" s="209"/>
      <c r="FJ17" s="209"/>
      <c r="FK17" s="209"/>
      <c r="FL17" s="209"/>
      <c r="FM17" s="209"/>
      <c r="FN17" s="209"/>
      <c r="FO17" s="209"/>
      <c r="FP17" s="209"/>
      <c r="FQ17" s="209"/>
      <c r="FR17" s="209"/>
      <c r="FS17" s="209"/>
      <c r="FT17" s="209"/>
    </row>
    <row r="18" spans="1:176" s="196" customFormat="1" ht="13.5" customHeight="1" x14ac:dyDescent="0.3">
      <c r="A18" s="547"/>
      <c r="B18" s="373"/>
      <c r="C18" s="532"/>
      <c r="D18" s="532"/>
      <c r="E18" s="535"/>
      <c r="F18" s="535"/>
      <c r="G18" s="535"/>
      <c r="H18" s="538"/>
      <c r="I18" s="541"/>
      <c r="J18" s="544"/>
      <c r="K18" s="519"/>
      <c r="L18" s="519"/>
      <c r="M18" s="522"/>
      <c r="N18" s="519"/>
      <c r="O18" s="264" t="s">
        <v>590</v>
      </c>
      <c r="P18" s="525"/>
      <c r="Q18" s="525"/>
      <c r="R18" s="525"/>
      <c r="S18" s="525"/>
      <c r="T18" s="571"/>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c r="BX18" s="209"/>
      <c r="BY18" s="209"/>
      <c r="BZ18" s="209"/>
      <c r="CA18" s="209"/>
      <c r="CB18" s="209"/>
      <c r="CC18" s="209"/>
      <c r="CD18" s="209"/>
      <c r="CE18" s="209"/>
      <c r="CF18" s="209"/>
      <c r="CG18" s="209"/>
      <c r="CH18" s="209"/>
      <c r="CI18" s="209"/>
      <c r="CJ18" s="209"/>
      <c r="CK18" s="209"/>
      <c r="CL18" s="209"/>
      <c r="CM18" s="209"/>
      <c r="CN18" s="209"/>
      <c r="CO18" s="209"/>
      <c r="CP18" s="209"/>
      <c r="CQ18" s="209"/>
      <c r="CR18" s="209"/>
      <c r="CS18" s="209"/>
      <c r="CT18" s="209"/>
      <c r="CU18" s="209"/>
      <c r="CV18" s="209"/>
      <c r="CW18" s="209"/>
      <c r="CX18" s="209"/>
      <c r="CY18" s="209"/>
      <c r="CZ18" s="209"/>
      <c r="DA18" s="209"/>
      <c r="DB18" s="209"/>
      <c r="DC18" s="209"/>
      <c r="DD18" s="209"/>
      <c r="DE18" s="209"/>
      <c r="DF18" s="209"/>
      <c r="DG18" s="209"/>
      <c r="DH18" s="209"/>
      <c r="DI18" s="209"/>
      <c r="DJ18" s="209"/>
      <c r="DK18" s="209"/>
      <c r="DL18" s="209"/>
      <c r="DM18" s="209"/>
      <c r="DN18" s="209"/>
      <c r="DO18" s="209"/>
      <c r="DP18" s="209"/>
      <c r="DQ18" s="209"/>
      <c r="DR18" s="209"/>
      <c r="DS18" s="209"/>
      <c r="DT18" s="209"/>
      <c r="DU18" s="209"/>
      <c r="DV18" s="209"/>
      <c r="DW18" s="209"/>
      <c r="DX18" s="209"/>
      <c r="DY18" s="209"/>
      <c r="DZ18" s="209"/>
      <c r="EA18" s="209"/>
      <c r="EB18" s="209"/>
      <c r="EC18" s="209"/>
      <c r="ED18" s="209"/>
      <c r="EE18" s="209"/>
      <c r="EF18" s="209"/>
      <c r="EG18" s="209"/>
      <c r="EH18" s="209"/>
      <c r="EI18" s="209"/>
      <c r="EJ18" s="209"/>
      <c r="EK18" s="209"/>
      <c r="EL18" s="209"/>
      <c r="EM18" s="209"/>
      <c r="EN18" s="209"/>
      <c r="EO18" s="209"/>
      <c r="EP18" s="209"/>
      <c r="EQ18" s="209"/>
      <c r="ER18" s="209"/>
      <c r="ES18" s="209"/>
      <c r="ET18" s="209"/>
      <c r="EU18" s="209"/>
      <c r="EV18" s="209"/>
      <c r="EW18" s="209"/>
      <c r="EX18" s="209"/>
      <c r="EY18" s="209"/>
      <c r="EZ18" s="209"/>
      <c r="FA18" s="209"/>
      <c r="FB18" s="209"/>
      <c r="FC18" s="209"/>
      <c r="FD18" s="209"/>
      <c r="FE18" s="209"/>
      <c r="FF18" s="209"/>
      <c r="FG18" s="209"/>
      <c r="FH18" s="209"/>
      <c r="FI18" s="209"/>
      <c r="FJ18" s="209"/>
      <c r="FK18" s="209"/>
      <c r="FL18" s="209"/>
      <c r="FM18" s="209"/>
      <c r="FN18" s="209"/>
      <c r="FO18" s="209"/>
      <c r="FP18" s="209"/>
      <c r="FQ18" s="209"/>
      <c r="FR18" s="209"/>
      <c r="FS18" s="209"/>
      <c r="FT18" s="209"/>
    </row>
    <row r="19" spans="1:176" s="196" customFormat="1" ht="255.75" customHeight="1" thickBot="1" x14ac:dyDescent="0.35">
      <c r="A19" s="548"/>
      <c r="B19" s="550"/>
      <c r="C19" s="533"/>
      <c r="D19" s="533"/>
      <c r="E19" s="536"/>
      <c r="F19" s="536"/>
      <c r="G19" s="536"/>
      <c r="H19" s="539"/>
      <c r="I19" s="542"/>
      <c r="J19" s="545"/>
      <c r="K19" s="520"/>
      <c r="L19" s="520"/>
      <c r="M19" s="523"/>
      <c r="N19" s="520"/>
      <c r="O19" s="264" t="s">
        <v>591</v>
      </c>
      <c r="P19" s="526"/>
      <c r="Q19" s="526"/>
      <c r="R19" s="526"/>
      <c r="S19" s="526"/>
      <c r="T19" s="572"/>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09"/>
      <c r="CF19" s="209"/>
      <c r="CG19" s="209"/>
      <c r="CH19" s="209"/>
      <c r="CI19" s="209"/>
      <c r="CJ19" s="209"/>
      <c r="CK19" s="209"/>
      <c r="CL19" s="209"/>
      <c r="CM19" s="209"/>
      <c r="CN19" s="209"/>
      <c r="CO19" s="209"/>
      <c r="CP19" s="209"/>
      <c r="CQ19" s="209"/>
      <c r="CR19" s="209"/>
      <c r="CS19" s="209"/>
      <c r="CT19" s="209"/>
      <c r="CU19" s="209"/>
      <c r="CV19" s="209"/>
      <c r="CW19" s="209"/>
      <c r="CX19" s="209"/>
      <c r="CY19" s="209"/>
      <c r="CZ19" s="209"/>
      <c r="DA19" s="209"/>
      <c r="DB19" s="209"/>
      <c r="DC19" s="209"/>
      <c r="DD19" s="209"/>
      <c r="DE19" s="209"/>
      <c r="DF19" s="209"/>
      <c r="DG19" s="209"/>
      <c r="DH19" s="209"/>
      <c r="DI19" s="209"/>
      <c r="DJ19" s="209"/>
      <c r="DK19" s="209"/>
      <c r="DL19" s="209"/>
      <c r="DM19" s="209"/>
      <c r="DN19" s="209"/>
      <c r="DO19" s="209"/>
      <c r="DP19" s="209"/>
      <c r="DQ19" s="209"/>
      <c r="DR19" s="209"/>
      <c r="DS19" s="209"/>
      <c r="DT19" s="209"/>
      <c r="DU19" s="209"/>
      <c r="DV19" s="209"/>
      <c r="DW19" s="209"/>
      <c r="DX19" s="209"/>
      <c r="DY19" s="209"/>
      <c r="DZ19" s="209"/>
      <c r="EA19" s="209"/>
      <c r="EB19" s="209"/>
      <c r="EC19" s="209"/>
      <c r="ED19" s="209"/>
      <c r="EE19" s="209"/>
      <c r="EF19" s="209"/>
      <c r="EG19" s="209"/>
      <c r="EH19" s="209"/>
      <c r="EI19" s="209"/>
      <c r="EJ19" s="209"/>
      <c r="EK19" s="209"/>
      <c r="EL19" s="209"/>
      <c r="EM19" s="209"/>
      <c r="EN19" s="209"/>
      <c r="EO19" s="209"/>
      <c r="EP19" s="209"/>
      <c r="EQ19" s="209"/>
      <c r="ER19" s="209"/>
      <c r="ES19" s="209"/>
      <c r="ET19" s="209"/>
      <c r="EU19" s="209"/>
      <c r="EV19" s="209"/>
      <c r="EW19" s="209"/>
      <c r="EX19" s="209"/>
      <c r="EY19" s="209"/>
      <c r="EZ19" s="209"/>
      <c r="FA19" s="209"/>
      <c r="FB19" s="209"/>
      <c r="FC19" s="209"/>
      <c r="FD19" s="209"/>
      <c r="FE19" s="209"/>
      <c r="FF19" s="209"/>
      <c r="FG19" s="209"/>
      <c r="FH19" s="209"/>
      <c r="FI19" s="209"/>
      <c r="FJ19" s="209"/>
      <c r="FK19" s="209"/>
      <c r="FL19" s="209"/>
      <c r="FM19" s="209"/>
      <c r="FN19" s="209"/>
      <c r="FO19" s="209"/>
      <c r="FP19" s="209"/>
      <c r="FQ19" s="209"/>
      <c r="FR19" s="209"/>
      <c r="FS19" s="209"/>
      <c r="FT19" s="209"/>
    </row>
    <row r="20" spans="1:176" ht="30.6" x14ac:dyDescent="0.3">
      <c r="A20" s="546">
        <f>'Mapa Final'!A19</f>
        <v>3</v>
      </c>
      <c r="B20" s="549" t="str">
        <f>'Mapa Final'!B19</f>
        <v>Incumplimiento en obligaciones</v>
      </c>
      <c r="C20" s="531" t="str">
        <f>'Mapa Final'!C19</f>
        <v>Incumplimiento de las metas establecidas</v>
      </c>
      <c r="D20" s="531" t="str">
        <f>'Mapa Final'!D19</f>
        <v xml:space="preserve">1. Fallas en los sistemas de información
2. Ausencia de programas de capacitación institucional en temas tributarios.
3. Rotación del personal o ausencia temporal por vacaciones y licencias.
4. No contar con otro empleado capacitado en el manejo de portales bancarios y aplicativos para el pago de impuestos o seguridad social
5. Entrega de los documentos por fuera de las fechas límites de pago fijadas los entes rectores. </v>
      </c>
      <c r="E20" s="534" t="str">
        <f>'Mapa Final'!E19</f>
        <v>Falta de control</v>
      </c>
      <c r="F20" s="534" t="str">
        <f>'Mapa Final'!F19</f>
        <v xml:space="preserve">Incumplir las fechas de pago por obligaciones tributarias, planillas de seguridad social </v>
      </c>
      <c r="G20" s="534" t="str">
        <f>'Mapa Final'!G19</f>
        <v>Ejecución y Administración de Procesos</v>
      </c>
      <c r="H20" s="537" t="str">
        <f>'Mapa Final'!I19</f>
        <v>Muy Baja</v>
      </c>
      <c r="I20" s="540" t="str">
        <f>'Mapa Final'!L19</f>
        <v>Leve</v>
      </c>
      <c r="J20" s="543" t="str">
        <f>'Mapa Final'!N19</f>
        <v>Bajo</v>
      </c>
      <c r="K20" s="518" t="e">
        <f>'Mapa Final'!AA19</f>
        <v>#N/A</v>
      </c>
      <c r="L20" s="518" t="str">
        <f>'Mapa Final'!AE19</f>
        <v>Leve</v>
      </c>
      <c r="M20" s="521" t="e">
        <f>'Mapa Final'!AG19</f>
        <v>#N/A</v>
      </c>
      <c r="N20" s="518" t="str">
        <f>'Mapa Final'!AH19</f>
        <v>Evitar</v>
      </c>
      <c r="O20" s="264" t="s">
        <v>592</v>
      </c>
      <c r="P20" s="524" t="s">
        <v>179</v>
      </c>
      <c r="Q20" s="524" t="s">
        <v>179</v>
      </c>
      <c r="R20" s="527">
        <v>44197</v>
      </c>
      <c r="S20" s="527">
        <v>44561</v>
      </c>
      <c r="T20" s="570" t="s">
        <v>628</v>
      </c>
      <c r="U20" s="209"/>
      <c r="V20" s="209"/>
    </row>
    <row r="21" spans="1:176" ht="30.6" x14ac:dyDescent="0.3">
      <c r="A21" s="547"/>
      <c r="B21" s="373"/>
      <c r="C21" s="532"/>
      <c r="D21" s="532"/>
      <c r="E21" s="535"/>
      <c r="F21" s="535"/>
      <c r="G21" s="535"/>
      <c r="H21" s="538"/>
      <c r="I21" s="541"/>
      <c r="J21" s="544"/>
      <c r="K21" s="519"/>
      <c r="L21" s="519"/>
      <c r="M21" s="522"/>
      <c r="N21" s="519"/>
      <c r="O21" s="264" t="s">
        <v>593</v>
      </c>
      <c r="P21" s="525"/>
      <c r="Q21" s="525"/>
      <c r="R21" s="525"/>
      <c r="S21" s="525"/>
      <c r="T21" s="571"/>
      <c r="U21" s="209"/>
      <c r="V21" s="209"/>
    </row>
    <row r="22" spans="1:176" ht="30.6" x14ac:dyDescent="0.3">
      <c r="A22" s="547"/>
      <c r="B22" s="373"/>
      <c r="C22" s="532"/>
      <c r="D22" s="532"/>
      <c r="E22" s="535"/>
      <c r="F22" s="535"/>
      <c r="G22" s="535"/>
      <c r="H22" s="538"/>
      <c r="I22" s="541"/>
      <c r="J22" s="544"/>
      <c r="K22" s="519"/>
      <c r="L22" s="519"/>
      <c r="M22" s="522"/>
      <c r="N22" s="519"/>
      <c r="O22" s="264" t="s">
        <v>594</v>
      </c>
      <c r="P22" s="525"/>
      <c r="Q22" s="525"/>
      <c r="R22" s="525"/>
      <c r="S22" s="525"/>
      <c r="T22" s="571"/>
      <c r="U22" s="209"/>
      <c r="V22" s="209"/>
    </row>
    <row r="23" spans="1:176" ht="20.399999999999999" x14ac:dyDescent="0.3">
      <c r="A23" s="547"/>
      <c r="B23" s="373"/>
      <c r="C23" s="532"/>
      <c r="D23" s="532"/>
      <c r="E23" s="535"/>
      <c r="F23" s="535"/>
      <c r="G23" s="535"/>
      <c r="H23" s="538"/>
      <c r="I23" s="541"/>
      <c r="J23" s="544"/>
      <c r="K23" s="519"/>
      <c r="L23" s="519"/>
      <c r="M23" s="522"/>
      <c r="N23" s="519"/>
      <c r="O23" s="264" t="s">
        <v>595</v>
      </c>
      <c r="P23" s="525"/>
      <c r="Q23" s="525"/>
      <c r="R23" s="525"/>
      <c r="S23" s="525"/>
      <c r="T23" s="571"/>
      <c r="U23" s="209"/>
      <c r="V23" s="209"/>
    </row>
    <row r="24" spans="1:176" ht="307.5" customHeight="1" thickBot="1" x14ac:dyDescent="0.35">
      <c r="A24" s="548"/>
      <c r="B24" s="550"/>
      <c r="C24" s="533"/>
      <c r="D24" s="533"/>
      <c r="E24" s="536"/>
      <c r="F24" s="536"/>
      <c r="G24" s="536"/>
      <c r="H24" s="539"/>
      <c r="I24" s="542"/>
      <c r="J24" s="545"/>
      <c r="K24" s="520"/>
      <c r="L24" s="520"/>
      <c r="M24" s="523"/>
      <c r="N24" s="520"/>
      <c r="O24" s="264"/>
      <c r="P24" s="526"/>
      <c r="Q24" s="526"/>
      <c r="R24" s="526"/>
      <c r="S24" s="526"/>
      <c r="T24" s="572"/>
      <c r="U24" s="209"/>
      <c r="V24" s="209"/>
    </row>
    <row r="25" spans="1:176" ht="20.399999999999999" x14ac:dyDescent="0.3">
      <c r="A25" s="546">
        <f>'Mapa Final'!A24</f>
        <v>4</v>
      </c>
      <c r="B25" s="549" t="str">
        <f>'Mapa Final'!B24</f>
        <v>No ejecución de recursos y permanencia de dinero en las cuentas de la Rama Judicial</v>
      </c>
      <c r="C25" s="531" t="str">
        <f>'Mapa Final'!C24</f>
        <v>Incumplimiento de las metas establecidas</v>
      </c>
      <c r="D25" s="531" t="str">
        <f>'Mapa Final'!D24</f>
        <v xml:space="preserve">1. Ausencia de la cuenta bancaria reportada por el beneficiario del pago
2. Incumplimiento de las Unidades Ejecutoras del presupuesto de los lineamientos definidos por el SIIF Nación en cuanto a que el pago debe realizarse a beneficiario final. 
3. Tramite sin el lleno de los requisitos lo cual impide el pago y por ende afecta el resultado de los estándares.
4. Inconsistencia en la información de la  cuenta bancaria, despacho y/o número del proceso, reportada en el acto administrativo. 
5. Incumplimiento en las directrices del Ministerio de Hacienda en el sentido que los pagos deben realizarse a beneficiario final por intermedio del SIIF Nación a la cuenta bancaria informada por el beneficiario y registrada por la entidad. </v>
      </c>
      <c r="E25" s="534" t="str">
        <f>'Mapa Final'!E24</f>
        <v>Falta de control</v>
      </c>
      <c r="F25" s="534" t="str">
        <f>'Mapa Final'!F24</f>
        <v xml:space="preserve">El porcentaje de Ejecución de los recursos debe ser mínimo del 95% y los días de permanencia en bancos debe ser de 5 días promedio </v>
      </c>
      <c r="G25" s="534" t="str">
        <f>'Mapa Final'!G24</f>
        <v>Ejecución y Administración de Procesos</v>
      </c>
      <c r="H25" s="537" t="str">
        <f>'Mapa Final'!I24</f>
        <v>Muy Baja</v>
      </c>
      <c r="I25" s="540" t="str">
        <f>'Mapa Final'!L24</f>
        <v>Mayor</v>
      </c>
      <c r="J25" s="543" t="str">
        <f>'Mapa Final'!N24</f>
        <v xml:space="preserve">Alto </v>
      </c>
      <c r="K25" s="518" t="e">
        <f>'Mapa Final'!AA24</f>
        <v>#N/A</v>
      </c>
      <c r="L25" s="518" t="str">
        <f>'Mapa Final'!AE24</f>
        <v>Mayor</v>
      </c>
      <c r="M25" s="521" t="e">
        <f>'Mapa Final'!AG24</f>
        <v>#N/A</v>
      </c>
      <c r="N25" s="518" t="str">
        <f>'Mapa Final'!AH24</f>
        <v>Evitar</v>
      </c>
      <c r="O25" s="264" t="s">
        <v>596</v>
      </c>
      <c r="P25" s="524" t="s">
        <v>179</v>
      </c>
      <c r="Q25" s="524" t="s">
        <v>179</v>
      </c>
      <c r="R25" s="527">
        <v>44197</v>
      </c>
      <c r="S25" s="527">
        <v>44561</v>
      </c>
      <c r="T25" s="570" t="s">
        <v>629</v>
      </c>
    </row>
    <row r="26" spans="1:176" x14ac:dyDescent="0.3">
      <c r="A26" s="547"/>
      <c r="B26" s="373"/>
      <c r="C26" s="532"/>
      <c r="D26" s="532"/>
      <c r="E26" s="535"/>
      <c r="F26" s="535"/>
      <c r="G26" s="535"/>
      <c r="H26" s="538"/>
      <c r="I26" s="541"/>
      <c r="J26" s="544"/>
      <c r="K26" s="519"/>
      <c r="L26" s="519"/>
      <c r="M26" s="522"/>
      <c r="N26" s="519"/>
      <c r="O26" s="264" t="s">
        <v>597</v>
      </c>
      <c r="P26" s="525"/>
      <c r="Q26" s="525"/>
      <c r="R26" s="525"/>
      <c r="S26" s="525"/>
      <c r="T26" s="571"/>
    </row>
    <row r="27" spans="1:176" ht="30.6" x14ac:dyDescent="0.3">
      <c r="A27" s="547"/>
      <c r="B27" s="373"/>
      <c r="C27" s="532"/>
      <c r="D27" s="532"/>
      <c r="E27" s="535"/>
      <c r="F27" s="535"/>
      <c r="G27" s="535"/>
      <c r="H27" s="538"/>
      <c r="I27" s="541"/>
      <c r="J27" s="544"/>
      <c r="K27" s="519"/>
      <c r="L27" s="519"/>
      <c r="M27" s="522"/>
      <c r="N27" s="519"/>
      <c r="O27" s="264" t="s">
        <v>598</v>
      </c>
      <c r="P27" s="525"/>
      <c r="Q27" s="525"/>
      <c r="R27" s="525"/>
      <c r="S27" s="525"/>
      <c r="T27" s="571"/>
    </row>
    <row r="28" spans="1:176" ht="20.399999999999999" x14ac:dyDescent="0.3">
      <c r="A28" s="547"/>
      <c r="B28" s="373"/>
      <c r="C28" s="532"/>
      <c r="D28" s="532"/>
      <c r="E28" s="535"/>
      <c r="F28" s="535"/>
      <c r="G28" s="535"/>
      <c r="H28" s="538"/>
      <c r="I28" s="541"/>
      <c r="J28" s="544"/>
      <c r="K28" s="519"/>
      <c r="L28" s="519"/>
      <c r="M28" s="522"/>
      <c r="N28" s="519"/>
      <c r="O28" s="264" t="s">
        <v>599</v>
      </c>
      <c r="P28" s="525"/>
      <c r="Q28" s="525"/>
      <c r="R28" s="525"/>
      <c r="S28" s="525"/>
      <c r="T28" s="571"/>
    </row>
    <row r="29" spans="1:176" ht="277.5" customHeight="1" thickBot="1" x14ac:dyDescent="0.35">
      <c r="A29" s="548"/>
      <c r="B29" s="550"/>
      <c r="C29" s="533"/>
      <c r="D29" s="533"/>
      <c r="E29" s="536"/>
      <c r="F29" s="536"/>
      <c r="G29" s="536"/>
      <c r="H29" s="539"/>
      <c r="I29" s="542"/>
      <c r="J29" s="545"/>
      <c r="K29" s="520"/>
      <c r="L29" s="520"/>
      <c r="M29" s="523"/>
      <c r="N29" s="520"/>
      <c r="O29" s="264" t="s">
        <v>600</v>
      </c>
      <c r="P29" s="526"/>
      <c r="Q29" s="526"/>
      <c r="R29" s="526"/>
      <c r="S29" s="526"/>
      <c r="T29" s="572"/>
    </row>
    <row r="30" spans="1:176" ht="20.399999999999999" x14ac:dyDescent="0.3">
      <c r="A30" s="546">
        <f>'Mapa Final'!A29</f>
        <v>5</v>
      </c>
      <c r="B30" s="549" t="str">
        <f>'Mapa Final'!B29</f>
        <v>Registro y pago equivocado</v>
      </c>
      <c r="C30" s="531" t="str">
        <f>'Mapa Final'!C29</f>
        <v>Afectación Económica</v>
      </c>
      <c r="D30" s="531" t="str">
        <f>'Mapa Final'!D29</f>
        <v xml:space="preserve">1. Revisión insuficiente de la información por parte de los Usuarios
2. Desatender los pagos con un sistema dual, que significa que son revisados y lanzados por un usuario y verificados y aprobados por otro.
3. Revisión insuficiente de los documentos físicos por parte del perfil autorizador endoso               
4. Inconsistencia de la información en los actos administrativos </v>
      </c>
      <c r="E30" s="534" t="str">
        <f>'Mapa Final'!E29</f>
        <v>Falta de control</v>
      </c>
      <c r="F30" s="534" t="str">
        <f>'Mapa Final'!F29</f>
        <v xml:space="preserve">Efectuar en el SIIF el registro del pago de un tercero diferente al beneficiario, y/o pagar electrónicamente por un valor diferente al ordenado. </v>
      </c>
      <c r="G30" s="534" t="str">
        <f>'Mapa Final'!G29</f>
        <v>Ejecución y Administración de Procesos</v>
      </c>
      <c r="H30" s="537" t="str">
        <f>'Mapa Final'!I29</f>
        <v>Muy Baja</v>
      </c>
      <c r="I30" s="540" t="str">
        <f>'Mapa Final'!L29</f>
        <v>Leve</v>
      </c>
      <c r="J30" s="543" t="str">
        <f>'Mapa Final'!N29</f>
        <v>Bajo</v>
      </c>
      <c r="K30" s="518" t="e">
        <f>'Mapa Final'!AA29</f>
        <v>#N/A</v>
      </c>
      <c r="L30" s="518" t="str">
        <f>'Mapa Final'!AE29</f>
        <v>Leve</v>
      </c>
      <c r="M30" s="521" t="e">
        <f>'Mapa Final'!AG29</f>
        <v>#N/A</v>
      </c>
      <c r="N30" s="518" t="str">
        <f>'Mapa Final'!AH29</f>
        <v>Evitar</v>
      </c>
      <c r="O30" s="264" t="s">
        <v>601</v>
      </c>
      <c r="P30" s="524" t="s">
        <v>179</v>
      </c>
      <c r="Q30" s="524" t="s">
        <v>179</v>
      </c>
      <c r="R30" s="527">
        <v>44197</v>
      </c>
      <c r="S30" s="527">
        <v>44561</v>
      </c>
      <c r="T30" s="570" t="s">
        <v>553</v>
      </c>
    </row>
    <row r="31" spans="1:176" ht="20.399999999999999" x14ac:dyDescent="0.3">
      <c r="A31" s="547"/>
      <c r="B31" s="373"/>
      <c r="C31" s="532"/>
      <c r="D31" s="532"/>
      <c r="E31" s="535"/>
      <c r="F31" s="535"/>
      <c r="G31" s="535"/>
      <c r="H31" s="538"/>
      <c r="I31" s="541"/>
      <c r="J31" s="544"/>
      <c r="K31" s="519"/>
      <c r="L31" s="519"/>
      <c r="M31" s="522"/>
      <c r="N31" s="519"/>
      <c r="O31" s="264" t="s">
        <v>552</v>
      </c>
      <c r="P31" s="525"/>
      <c r="Q31" s="525"/>
      <c r="R31" s="525"/>
      <c r="S31" s="525"/>
      <c r="T31" s="571"/>
    </row>
    <row r="32" spans="1:176" ht="30.6" x14ac:dyDescent="0.3">
      <c r="A32" s="547"/>
      <c r="B32" s="373"/>
      <c r="C32" s="532"/>
      <c r="D32" s="532"/>
      <c r="E32" s="535"/>
      <c r="F32" s="535"/>
      <c r="G32" s="535"/>
      <c r="H32" s="538"/>
      <c r="I32" s="541"/>
      <c r="J32" s="544"/>
      <c r="K32" s="519"/>
      <c r="L32" s="519"/>
      <c r="M32" s="522"/>
      <c r="N32" s="519"/>
      <c r="O32" s="264" t="s">
        <v>553</v>
      </c>
      <c r="P32" s="525"/>
      <c r="Q32" s="525"/>
      <c r="R32" s="525"/>
      <c r="S32" s="525"/>
      <c r="T32" s="571"/>
    </row>
    <row r="33" spans="1:20" ht="20.399999999999999" x14ac:dyDescent="0.3">
      <c r="A33" s="547"/>
      <c r="B33" s="373"/>
      <c r="C33" s="532"/>
      <c r="D33" s="532"/>
      <c r="E33" s="535"/>
      <c r="F33" s="535"/>
      <c r="G33" s="535"/>
      <c r="H33" s="538"/>
      <c r="I33" s="541"/>
      <c r="J33" s="544"/>
      <c r="K33" s="519"/>
      <c r="L33" s="519"/>
      <c r="M33" s="522"/>
      <c r="N33" s="519"/>
      <c r="O33" s="264" t="s">
        <v>602</v>
      </c>
      <c r="P33" s="525"/>
      <c r="Q33" s="525"/>
      <c r="R33" s="525"/>
      <c r="S33" s="525"/>
      <c r="T33" s="571"/>
    </row>
    <row r="34" spans="1:20" ht="102.75" customHeight="1" thickBot="1" x14ac:dyDescent="0.35">
      <c r="A34" s="548"/>
      <c r="B34" s="550"/>
      <c r="C34" s="533"/>
      <c r="D34" s="533"/>
      <c r="E34" s="536"/>
      <c r="F34" s="536"/>
      <c r="G34" s="536"/>
      <c r="H34" s="539"/>
      <c r="I34" s="542"/>
      <c r="J34" s="545"/>
      <c r="K34" s="520"/>
      <c r="L34" s="520"/>
      <c r="M34" s="523"/>
      <c r="N34" s="520"/>
      <c r="O34" s="264"/>
      <c r="P34" s="526"/>
      <c r="Q34" s="526"/>
      <c r="R34" s="526"/>
      <c r="S34" s="526"/>
      <c r="T34" s="572"/>
    </row>
    <row r="35" spans="1:20" ht="20.399999999999999" x14ac:dyDescent="0.3">
      <c r="A35" s="546">
        <f>'Mapa Final'!A34</f>
        <v>6</v>
      </c>
      <c r="B35" s="549" t="str">
        <f>'Mapa Final'!B34</f>
        <v>Falta de recursos financieros</v>
      </c>
      <c r="C35" s="531" t="str">
        <f>'Mapa Final'!C34</f>
        <v>Afectación Económica</v>
      </c>
      <c r="D35" s="531" t="str">
        <f>'Mapa Final'!D34</f>
        <v>1. Olvidar realizar el traslado de recursos entre libretas por parte del Grupo de Fondos Especiales
2. Revisar el saldo disponible de las libretas de las diferentes unidades - recursos sin situación de fondos - en el SIIF NACCIÓN para verificar que los recursos hayan sido trasladados.</v>
      </c>
      <c r="E35" s="534" t="str">
        <f>'Mapa Final'!E34</f>
        <v>Falta de control</v>
      </c>
      <c r="F35" s="534" t="str">
        <f>'Mapa Final'!F34</f>
        <v xml:space="preserve">Insuficiencia de recursos para atender el pago de los compromisos que impliquen recursos de financiación SIN SITUACION DE FONDOS </v>
      </c>
      <c r="G35" s="534" t="str">
        <f>'Mapa Final'!G34</f>
        <v>Ejecución y Administración de Procesos</v>
      </c>
      <c r="H35" s="537" t="str">
        <f>'Mapa Final'!I34</f>
        <v>Muy Baja</v>
      </c>
      <c r="I35" s="540" t="str">
        <f>'Mapa Final'!L34</f>
        <v>Menor</v>
      </c>
      <c r="J35" s="543" t="str">
        <f>'Mapa Final'!N34</f>
        <v>Bajo</v>
      </c>
      <c r="K35" s="518" t="str">
        <f>'Mapa Final'!AA34</f>
        <v>Muy Baja</v>
      </c>
      <c r="L35" s="518" t="str">
        <f>'Mapa Final'!AE34</f>
        <v>Menor</v>
      </c>
      <c r="M35" s="521" t="str">
        <f>'Mapa Final'!AG34</f>
        <v>Bajo</v>
      </c>
      <c r="N35" s="518" t="str">
        <f>'Mapa Final'!AH34</f>
        <v>Evitar</v>
      </c>
      <c r="O35" s="264" t="s">
        <v>563</v>
      </c>
      <c r="P35" s="524" t="s">
        <v>179</v>
      </c>
      <c r="Q35" s="524" t="s">
        <v>179</v>
      </c>
      <c r="R35" s="527">
        <v>44197</v>
      </c>
      <c r="S35" s="527">
        <v>44561</v>
      </c>
      <c r="T35" s="570" t="s">
        <v>630</v>
      </c>
    </row>
    <row r="36" spans="1:20" ht="20.399999999999999" x14ac:dyDescent="0.3">
      <c r="A36" s="547"/>
      <c r="B36" s="373"/>
      <c r="C36" s="532"/>
      <c r="D36" s="532"/>
      <c r="E36" s="535"/>
      <c r="F36" s="535"/>
      <c r="G36" s="535"/>
      <c r="H36" s="538"/>
      <c r="I36" s="541"/>
      <c r="J36" s="544"/>
      <c r="K36" s="519"/>
      <c r="L36" s="519"/>
      <c r="M36" s="522"/>
      <c r="N36" s="519"/>
      <c r="O36" s="264" t="s">
        <v>603</v>
      </c>
      <c r="P36" s="525"/>
      <c r="Q36" s="525"/>
      <c r="R36" s="525"/>
      <c r="S36" s="525"/>
      <c r="T36" s="571"/>
    </row>
    <row r="37" spans="1:20" x14ac:dyDescent="0.3">
      <c r="A37" s="547"/>
      <c r="B37" s="373"/>
      <c r="C37" s="532"/>
      <c r="D37" s="532"/>
      <c r="E37" s="535"/>
      <c r="F37" s="535"/>
      <c r="G37" s="535"/>
      <c r="H37" s="538"/>
      <c r="I37" s="541"/>
      <c r="J37" s="544"/>
      <c r="K37" s="519"/>
      <c r="L37" s="519"/>
      <c r="M37" s="522"/>
      <c r="N37" s="519"/>
      <c r="O37" s="262"/>
      <c r="P37" s="525"/>
      <c r="Q37" s="525"/>
      <c r="R37" s="525"/>
      <c r="S37" s="525"/>
      <c r="T37" s="571"/>
    </row>
    <row r="38" spans="1:20" x14ac:dyDescent="0.3">
      <c r="A38" s="547"/>
      <c r="B38" s="373"/>
      <c r="C38" s="532"/>
      <c r="D38" s="532"/>
      <c r="E38" s="535"/>
      <c r="F38" s="535"/>
      <c r="G38" s="535"/>
      <c r="H38" s="538"/>
      <c r="I38" s="541"/>
      <c r="J38" s="544"/>
      <c r="K38" s="519"/>
      <c r="L38" s="519"/>
      <c r="M38" s="522"/>
      <c r="N38" s="519"/>
      <c r="O38" s="262"/>
      <c r="P38" s="525"/>
      <c r="Q38" s="525"/>
      <c r="R38" s="525"/>
      <c r="S38" s="525"/>
      <c r="T38" s="571"/>
    </row>
    <row r="39" spans="1:20" ht="278.25" customHeight="1" thickBot="1" x14ac:dyDescent="0.35">
      <c r="A39" s="548"/>
      <c r="B39" s="550"/>
      <c r="C39" s="533"/>
      <c r="D39" s="533"/>
      <c r="E39" s="536"/>
      <c r="F39" s="536"/>
      <c r="G39" s="536"/>
      <c r="H39" s="539"/>
      <c r="I39" s="542"/>
      <c r="J39" s="545"/>
      <c r="K39" s="520"/>
      <c r="L39" s="520"/>
      <c r="M39" s="523"/>
      <c r="N39" s="520"/>
      <c r="O39" s="263"/>
      <c r="P39" s="526"/>
      <c r="Q39" s="526"/>
      <c r="R39" s="526"/>
      <c r="S39" s="526"/>
      <c r="T39" s="572"/>
    </row>
    <row r="40" spans="1:20" ht="20.399999999999999" x14ac:dyDescent="0.3">
      <c r="A40" s="546">
        <f>'Mapa Final'!A39</f>
        <v>7</v>
      </c>
      <c r="B40" s="549" t="str">
        <f>'Mapa Final'!B39</f>
        <v>Incumplimiento en la aplicación de las normas contables</v>
      </c>
      <c r="C40" s="531" t="str">
        <f>'Mapa Final'!C39</f>
        <v>Incumplimiento de las metas establecidas</v>
      </c>
      <c r="D40" s="531" t="str">
        <f>'Mapa Final'!D39</f>
        <v>1.No identificación de Brechas en la información reportada a contabilidad entre la norma anterior y el nuevo marco normativo.
2. Poca o nula capacitación en las dependencias involucradas identificar los nuevos requerimientos normativos de la información
3. Ausencia de políticas claras, expresas y conocidas por todos los responsables de suministro de información, 
4. No adecuación de los sistemas de información internos que proveen datos financieros para ser incorporados a SIIF Nación e información inconsistente y extemporánea.
5. Errores en la homologación de cuentas, en el uso del nuevo catálogo o plan de cuentas, y revelaciones insuficientes en los estados financieros</v>
      </c>
      <c r="E40" s="534" t="str">
        <f>'Mapa Final'!E39</f>
        <v>Falta de revisión</v>
      </c>
      <c r="F40" s="534" t="str">
        <f>'Mapa Final'!F39</f>
        <v>Inconsistencias en los Estados Financieros,   por Información recibida en forma extemporánea o sin los requisitos exigidos por  el nuevo marco normativo NICSP</v>
      </c>
      <c r="G40" s="534" t="str">
        <f>'Mapa Final'!G39</f>
        <v>Ejecución y Administración de Procesos</v>
      </c>
      <c r="H40" s="537" t="str">
        <f>'Mapa Final'!I39</f>
        <v>Muy Baja</v>
      </c>
      <c r="I40" s="540" t="str">
        <f>'Mapa Final'!L39</f>
        <v>Leve</v>
      </c>
      <c r="J40" s="543" t="str">
        <f>'Mapa Final'!N39</f>
        <v>Bajo</v>
      </c>
      <c r="K40" s="518" t="str">
        <f>'Mapa Final'!AA39</f>
        <v>Muy Baja</v>
      </c>
      <c r="L40" s="518" t="str">
        <f>'Mapa Final'!AE39</f>
        <v>Leve</v>
      </c>
      <c r="M40" s="521" t="str">
        <f>'Mapa Final'!AG39</f>
        <v>Bajo</v>
      </c>
      <c r="N40" s="518" t="str">
        <f>'Mapa Final'!AH39</f>
        <v>Evitar</v>
      </c>
      <c r="O40" s="264" t="s">
        <v>604</v>
      </c>
      <c r="P40" s="524" t="s">
        <v>179</v>
      </c>
      <c r="Q40" s="524" t="s">
        <v>179</v>
      </c>
      <c r="R40" s="527">
        <v>44197</v>
      </c>
      <c r="S40" s="527">
        <v>44561</v>
      </c>
      <c r="T40" s="570" t="s">
        <v>631</v>
      </c>
    </row>
    <row r="41" spans="1:20" x14ac:dyDescent="0.3">
      <c r="A41" s="547"/>
      <c r="B41" s="373"/>
      <c r="C41" s="532"/>
      <c r="D41" s="532"/>
      <c r="E41" s="535"/>
      <c r="F41" s="535"/>
      <c r="G41" s="535"/>
      <c r="H41" s="538"/>
      <c r="I41" s="541"/>
      <c r="J41" s="544"/>
      <c r="K41" s="519"/>
      <c r="L41" s="519"/>
      <c r="M41" s="522"/>
      <c r="N41" s="519"/>
      <c r="O41" s="264" t="s">
        <v>605</v>
      </c>
      <c r="P41" s="525"/>
      <c r="Q41" s="525"/>
      <c r="R41" s="525"/>
      <c r="S41" s="525"/>
      <c r="T41" s="571"/>
    </row>
    <row r="42" spans="1:20" x14ac:dyDescent="0.3">
      <c r="A42" s="547"/>
      <c r="B42" s="373"/>
      <c r="C42" s="532"/>
      <c r="D42" s="532"/>
      <c r="E42" s="535"/>
      <c r="F42" s="535"/>
      <c r="G42" s="535"/>
      <c r="H42" s="538"/>
      <c r="I42" s="541"/>
      <c r="J42" s="544"/>
      <c r="K42" s="519"/>
      <c r="L42" s="519"/>
      <c r="M42" s="522"/>
      <c r="N42" s="519"/>
      <c r="O42" s="264" t="s">
        <v>606</v>
      </c>
      <c r="P42" s="525"/>
      <c r="Q42" s="525"/>
      <c r="R42" s="525"/>
      <c r="S42" s="525"/>
      <c r="T42" s="571"/>
    </row>
    <row r="43" spans="1:20" x14ac:dyDescent="0.3">
      <c r="A43" s="547"/>
      <c r="B43" s="373"/>
      <c r="C43" s="532"/>
      <c r="D43" s="532"/>
      <c r="E43" s="535"/>
      <c r="F43" s="535"/>
      <c r="G43" s="535"/>
      <c r="H43" s="538"/>
      <c r="I43" s="541"/>
      <c r="J43" s="544"/>
      <c r="K43" s="519"/>
      <c r="L43" s="519"/>
      <c r="M43" s="522"/>
      <c r="N43" s="519"/>
      <c r="O43" s="262"/>
      <c r="P43" s="525"/>
      <c r="Q43" s="525"/>
      <c r="R43" s="525"/>
      <c r="S43" s="525"/>
      <c r="T43" s="571"/>
    </row>
    <row r="44" spans="1:20" ht="15" thickBot="1" x14ac:dyDescent="0.35">
      <c r="A44" s="548"/>
      <c r="B44" s="550"/>
      <c r="C44" s="533"/>
      <c r="D44" s="533"/>
      <c r="E44" s="536"/>
      <c r="F44" s="536"/>
      <c r="G44" s="536"/>
      <c r="H44" s="539"/>
      <c r="I44" s="542"/>
      <c r="J44" s="545"/>
      <c r="K44" s="520"/>
      <c r="L44" s="520"/>
      <c r="M44" s="523"/>
      <c r="N44" s="520"/>
      <c r="O44" s="263"/>
      <c r="P44" s="526"/>
      <c r="Q44" s="526"/>
      <c r="R44" s="526"/>
      <c r="S44" s="526"/>
      <c r="T44" s="572"/>
    </row>
    <row r="45" spans="1:20" x14ac:dyDescent="0.3">
      <c r="A45" s="546">
        <f>'Mapa Final'!A44</f>
        <v>8</v>
      </c>
      <c r="B45" s="549" t="str">
        <f>'Mapa Final'!B44</f>
        <v>Pago de obligaciones tardíamente.</v>
      </c>
      <c r="C45" s="531" t="str">
        <f>'Mapa Final'!C44</f>
        <v>Vulneración de los derechos fundamentales de los ciudadanos</v>
      </c>
      <c r="D45" s="531" t="str">
        <f>'Mapa Final'!D44</f>
        <v>1. Demora en la radicación de cuentas por las diferentes dependencias de la DEAJ para generar los pagos de contratistas,  gastos de personal, gastos generales, y demás pagos de la entidad.                                                                               
2. Insuficiencia de PAC para el cumplimiento de obligaciones económicas frente a terceros
3. Falta de verificación integral y detallada de la documentación con relación a los requisitos exigidos en los contratos o en las leyes vigentes.
4. Desconocimiento normativo por parte del contratista en presentar la documentación requerida</v>
      </c>
      <c r="E45" s="534" t="str">
        <f>'Mapa Final'!E44</f>
        <v>Falta de control</v>
      </c>
      <c r="F45" s="534">
        <f>'Mapa Final'!F44</f>
        <v>0</v>
      </c>
      <c r="G45" s="534" t="str">
        <f>'Mapa Final'!G44</f>
        <v>Ejecución y Administración de Procesos</v>
      </c>
      <c r="H45" s="537" t="str">
        <f>'Mapa Final'!I44</f>
        <v>Muy Baja</v>
      </c>
      <c r="I45" s="540" t="str">
        <f>'Mapa Final'!L44</f>
        <v>Leve</v>
      </c>
      <c r="J45" s="543" t="str">
        <f>'Mapa Final'!N44</f>
        <v>Bajo</v>
      </c>
      <c r="K45" s="518" t="str">
        <f>'Mapa Final'!AA44</f>
        <v>Muy Baja</v>
      </c>
      <c r="L45" s="518" t="str">
        <f>'Mapa Final'!AE44</f>
        <v>Leve</v>
      </c>
      <c r="M45" s="521" t="str">
        <f>'Mapa Final'!AG44</f>
        <v>Bajo</v>
      </c>
      <c r="N45" s="518" t="str">
        <f>'Mapa Final'!AH44</f>
        <v>Reducir(mitigar)</v>
      </c>
      <c r="O45" s="264" t="s">
        <v>607</v>
      </c>
      <c r="P45" s="524" t="s">
        <v>179</v>
      </c>
      <c r="Q45" s="524" t="s">
        <v>179</v>
      </c>
      <c r="R45" s="527">
        <v>44197</v>
      </c>
      <c r="S45" s="527">
        <v>44561</v>
      </c>
      <c r="T45" s="570" t="s">
        <v>632</v>
      </c>
    </row>
    <row r="46" spans="1:20" ht="20.399999999999999" x14ac:dyDescent="0.3">
      <c r="A46" s="547"/>
      <c r="B46" s="373"/>
      <c r="C46" s="532"/>
      <c r="D46" s="532"/>
      <c r="E46" s="535"/>
      <c r="F46" s="535"/>
      <c r="G46" s="535"/>
      <c r="H46" s="538"/>
      <c r="I46" s="541"/>
      <c r="J46" s="544"/>
      <c r="K46" s="519"/>
      <c r="L46" s="519"/>
      <c r="M46" s="522"/>
      <c r="N46" s="519"/>
      <c r="O46" s="264" t="s">
        <v>608</v>
      </c>
      <c r="P46" s="525"/>
      <c r="Q46" s="525"/>
      <c r="R46" s="525"/>
      <c r="S46" s="525"/>
      <c r="T46" s="571"/>
    </row>
    <row r="47" spans="1:20" ht="20.399999999999999" x14ac:dyDescent="0.3">
      <c r="A47" s="547"/>
      <c r="B47" s="373"/>
      <c r="C47" s="532"/>
      <c r="D47" s="532"/>
      <c r="E47" s="535"/>
      <c r="F47" s="535"/>
      <c r="G47" s="535"/>
      <c r="H47" s="538"/>
      <c r="I47" s="541"/>
      <c r="J47" s="544"/>
      <c r="K47" s="519"/>
      <c r="L47" s="519"/>
      <c r="M47" s="522"/>
      <c r="N47" s="519"/>
      <c r="O47" s="264" t="s">
        <v>609</v>
      </c>
      <c r="P47" s="525"/>
      <c r="Q47" s="525"/>
      <c r="R47" s="525"/>
      <c r="S47" s="525"/>
      <c r="T47" s="571"/>
    </row>
    <row r="48" spans="1:20" x14ac:dyDescent="0.3">
      <c r="A48" s="547"/>
      <c r="B48" s="373"/>
      <c r="C48" s="532"/>
      <c r="D48" s="532"/>
      <c r="E48" s="535"/>
      <c r="F48" s="535"/>
      <c r="G48" s="535"/>
      <c r="H48" s="538"/>
      <c r="I48" s="541"/>
      <c r="J48" s="544"/>
      <c r="K48" s="519"/>
      <c r="L48" s="519"/>
      <c r="M48" s="522"/>
      <c r="N48" s="519"/>
      <c r="O48" s="262"/>
      <c r="P48" s="525"/>
      <c r="Q48" s="525"/>
      <c r="R48" s="525"/>
      <c r="S48" s="525"/>
      <c r="T48" s="571"/>
    </row>
    <row r="49" spans="1:20" ht="15" thickBot="1" x14ac:dyDescent="0.35">
      <c r="A49" s="548"/>
      <c r="B49" s="550"/>
      <c r="C49" s="533"/>
      <c r="D49" s="533"/>
      <c r="E49" s="536"/>
      <c r="F49" s="536"/>
      <c r="G49" s="536"/>
      <c r="H49" s="539"/>
      <c r="I49" s="542"/>
      <c r="J49" s="545"/>
      <c r="K49" s="520"/>
      <c r="L49" s="520"/>
      <c r="M49" s="523"/>
      <c r="N49" s="520"/>
      <c r="O49" s="263"/>
      <c r="P49" s="526"/>
      <c r="Q49" s="526"/>
      <c r="R49" s="526"/>
      <c r="S49" s="526"/>
      <c r="T49" s="572"/>
    </row>
    <row r="50" spans="1:20" ht="40.799999999999997" x14ac:dyDescent="0.3">
      <c r="A50" s="546">
        <f>'Mapa Final'!A49</f>
        <v>9</v>
      </c>
      <c r="B50" s="549" t="str">
        <f>'Mapa Final'!B49</f>
        <v>Liquidación errada de las deducciones</v>
      </c>
      <c r="C50" s="531" t="str">
        <f>'Mapa Final'!C49</f>
        <v>Afectación Económica</v>
      </c>
      <c r="D50" s="531" t="str">
        <f>'Mapa Final'!D49</f>
        <v>1. Desconocimiento o aplicación inadecuada de las normas tributarias.
2. Falta de cuidado del servidor que liquida las deducciones
3. Cálculo de las deducciones tributarias de manera errónea.</v>
      </c>
      <c r="E50" s="534" t="str">
        <f>'Mapa Final'!E49</f>
        <v>Falta de control</v>
      </c>
      <c r="F50" s="534">
        <f>'Mapa Final'!F49</f>
        <v>0</v>
      </c>
      <c r="G50" s="534" t="str">
        <f>'Mapa Final'!G49</f>
        <v>Ejecución y Administración de Procesos</v>
      </c>
      <c r="H50" s="537" t="str">
        <f>'Mapa Final'!I49</f>
        <v>Muy Baja</v>
      </c>
      <c r="I50" s="540" t="str">
        <f>'Mapa Final'!L49</f>
        <v>Mayor</v>
      </c>
      <c r="J50" s="543" t="str">
        <f>'Mapa Final'!N49</f>
        <v xml:space="preserve">Alto </v>
      </c>
      <c r="K50" s="518" t="str">
        <f>'Mapa Final'!AA49</f>
        <v>Muy Baja</v>
      </c>
      <c r="L50" s="518" t="str">
        <f>'Mapa Final'!AE49</f>
        <v>Mayor</v>
      </c>
      <c r="M50" s="521" t="str">
        <f>'Mapa Final'!AG49</f>
        <v xml:space="preserve">Alto </v>
      </c>
      <c r="N50" s="518" t="str">
        <f>'Mapa Final'!AH49</f>
        <v>Evitar</v>
      </c>
      <c r="O50" s="264" t="s">
        <v>610</v>
      </c>
      <c r="P50" s="524" t="s">
        <v>179</v>
      </c>
      <c r="Q50" s="524" t="s">
        <v>179</v>
      </c>
      <c r="R50" s="527">
        <v>44197</v>
      </c>
      <c r="S50" s="527">
        <v>44561</v>
      </c>
      <c r="T50" s="570" t="s">
        <v>633</v>
      </c>
    </row>
    <row r="51" spans="1:20" ht="40.799999999999997" x14ac:dyDescent="0.3">
      <c r="A51" s="547"/>
      <c r="B51" s="373"/>
      <c r="C51" s="532"/>
      <c r="D51" s="532"/>
      <c r="E51" s="535"/>
      <c r="F51" s="535"/>
      <c r="G51" s="535"/>
      <c r="H51" s="538"/>
      <c r="I51" s="541"/>
      <c r="J51" s="544"/>
      <c r="K51" s="519"/>
      <c r="L51" s="519"/>
      <c r="M51" s="522"/>
      <c r="N51" s="519"/>
      <c r="O51" s="264" t="s">
        <v>611</v>
      </c>
      <c r="P51" s="525"/>
      <c r="Q51" s="525"/>
      <c r="R51" s="525"/>
      <c r="S51" s="525"/>
      <c r="T51" s="571"/>
    </row>
    <row r="52" spans="1:20" ht="30.6" x14ac:dyDescent="0.3">
      <c r="A52" s="547"/>
      <c r="B52" s="373"/>
      <c r="C52" s="532"/>
      <c r="D52" s="532"/>
      <c r="E52" s="535"/>
      <c r="F52" s="535"/>
      <c r="G52" s="535"/>
      <c r="H52" s="538"/>
      <c r="I52" s="541"/>
      <c r="J52" s="544"/>
      <c r="K52" s="519"/>
      <c r="L52" s="519"/>
      <c r="M52" s="522"/>
      <c r="N52" s="519"/>
      <c r="O52" s="264" t="s">
        <v>612</v>
      </c>
      <c r="P52" s="525"/>
      <c r="Q52" s="525"/>
      <c r="R52" s="525"/>
      <c r="S52" s="525"/>
      <c r="T52" s="571"/>
    </row>
    <row r="53" spans="1:20" x14ac:dyDescent="0.3">
      <c r="A53" s="547"/>
      <c r="B53" s="373"/>
      <c r="C53" s="532"/>
      <c r="D53" s="532"/>
      <c r="E53" s="535"/>
      <c r="F53" s="535"/>
      <c r="G53" s="535"/>
      <c r="H53" s="538"/>
      <c r="I53" s="541"/>
      <c r="J53" s="544"/>
      <c r="K53" s="519"/>
      <c r="L53" s="519"/>
      <c r="M53" s="522"/>
      <c r="N53" s="519"/>
      <c r="O53" s="262"/>
      <c r="P53" s="525"/>
      <c r="Q53" s="525"/>
      <c r="R53" s="525"/>
      <c r="S53" s="525"/>
      <c r="T53" s="571"/>
    </row>
    <row r="54" spans="1:20" ht="15" thickBot="1" x14ac:dyDescent="0.35">
      <c r="A54" s="548"/>
      <c r="B54" s="550"/>
      <c r="C54" s="533"/>
      <c r="D54" s="533"/>
      <c r="E54" s="536"/>
      <c r="F54" s="536"/>
      <c r="G54" s="536"/>
      <c r="H54" s="539"/>
      <c r="I54" s="542"/>
      <c r="J54" s="545"/>
      <c r="K54" s="520"/>
      <c r="L54" s="520"/>
      <c r="M54" s="523"/>
      <c r="N54" s="520"/>
      <c r="O54" s="263"/>
      <c r="P54" s="526"/>
      <c r="Q54" s="526"/>
      <c r="R54" s="526"/>
      <c r="S54" s="526"/>
      <c r="T54" s="572"/>
    </row>
    <row r="55" spans="1:20" x14ac:dyDescent="0.3">
      <c r="A55" s="546">
        <f>'Mapa Final'!A54</f>
        <v>10</v>
      </c>
      <c r="B55" s="549" t="str">
        <f>'Mapa Final'!B54</f>
        <v>Estados Financieros no razonables o extemporáneos</v>
      </c>
      <c r="C55" s="531" t="str">
        <f>'Mapa Final'!C54</f>
        <v>Incumplimiento de las metas establecidas</v>
      </c>
      <c r="D55" s="531" t="str">
        <f>'Mapa Final'!D54</f>
        <v>1. La información remitida a la División de Contabilidad es insuficiente, inoportuna, confusa o llega extemporáneamente
2. No se verifique el registro contable automático que genera el SIIF ni tampoco se confrontan los libros, mayor y balance y diario
3. No se verifica la elaboración y envío del formulario que establecen las normas a través del CHIP
4. Alta rotación de personal (contratistas - provisionales), y/o debilidad en la estructura de la planta (ausencia de personal).
5. Desconocimiento de procedimiento y normas contables</v>
      </c>
      <c r="E55" s="534" t="str">
        <f>'Mapa Final'!E54</f>
        <v>Falta de revisión</v>
      </c>
      <c r="F55" s="534" t="str">
        <f>'Mapa Final'!F54</f>
        <v>Presentación extemporánea o elaboración errada de la información financiera hacia los entes de control</v>
      </c>
      <c r="G55" s="534" t="str">
        <f>'Mapa Final'!G54</f>
        <v>Ejecución y Administración de Procesos</v>
      </c>
      <c r="H55" s="537" t="str">
        <f>'Mapa Final'!I54</f>
        <v>Muy Baja</v>
      </c>
      <c r="I55" s="540" t="str">
        <f>'Mapa Final'!L54</f>
        <v>Leve</v>
      </c>
      <c r="J55" s="543" t="str">
        <f>'Mapa Final'!N54</f>
        <v>Bajo</v>
      </c>
      <c r="K55" s="518" t="str">
        <f>'Mapa Final'!AA54</f>
        <v>Muy Baja</v>
      </c>
      <c r="L55" s="518" t="str">
        <f>'Mapa Final'!AE54</f>
        <v>Leve</v>
      </c>
      <c r="M55" s="521" t="str">
        <f>'Mapa Final'!AG54</f>
        <v>Bajo</v>
      </c>
      <c r="N55" s="518" t="str">
        <f>'Mapa Final'!AH54</f>
        <v>Evitar</v>
      </c>
      <c r="O55" s="261"/>
      <c r="P55" s="524"/>
      <c r="Q55" s="524"/>
      <c r="R55" s="527">
        <v>44197</v>
      </c>
      <c r="S55" s="527">
        <v>44561</v>
      </c>
      <c r="T55" s="570" t="s">
        <v>634</v>
      </c>
    </row>
    <row r="56" spans="1:20" x14ac:dyDescent="0.3">
      <c r="A56" s="547"/>
      <c r="B56" s="373"/>
      <c r="C56" s="532"/>
      <c r="D56" s="532"/>
      <c r="E56" s="535"/>
      <c r="F56" s="535"/>
      <c r="G56" s="535"/>
      <c r="H56" s="538"/>
      <c r="I56" s="541"/>
      <c r="J56" s="544"/>
      <c r="K56" s="519"/>
      <c r="L56" s="519"/>
      <c r="M56" s="522"/>
      <c r="N56" s="519"/>
      <c r="O56" s="262"/>
      <c r="P56" s="525"/>
      <c r="Q56" s="525"/>
      <c r="R56" s="525"/>
      <c r="S56" s="525"/>
      <c r="T56" s="571"/>
    </row>
    <row r="57" spans="1:20" x14ac:dyDescent="0.3">
      <c r="A57" s="547"/>
      <c r="B57" s="373"/>
      <c r="C57" s="532"/>
      <c r="D57" s="532"/>
      <c r="E57" s="535"/>
      <c r="F57" s="535"/>
      <c r="G57" s="535"/>
      <c r="H57" s="538"/>
      <c r="I57" s="541"/>
      <c r="J57" s="544"/>
      <c r="K57" s="519"/>
      <c r="L57" s="519"/>
      <c r="M57" s="522"/>
      <c r="N57" s="519"/>
      <c r="O57" s="262"/>
      <c r="P57" s="525"/>
      <c r="Q57" s="525"/>
      <c r="R57" s="525"/>
      <c r="S57" s="525"/>
      <c r="T57" s="571"/>
    </row>
    <row r="58" spans="1:20" x14ac:dyDescent="0.3">
      <c r="A58" s="547"/>
      <c r="B58" s="373"/>
      <c r="C58" s="532"/>
      <c r="D58" s="532"/>
      <c r="E58" s="535"/>
      <c r="F58" s="535"/>
      <c r="G58" s="535"/>
      <c r="H58" s="538"/>
      <c r="I58" s="541"/>
      <c r="J58" s="544"/>
      <c r="K58" s="519"/>
      <c r="L58" s="519"/>
      <c r="M58" s="522"/>
      <c r="N58" s="519"/>
      <c r="O58" s="262"/>
      <c r="P58" s="525"/>
      <c r="Q58" s="525"/>
      <c r="R58" s="525"/>
      <c r="S58" s="525"/>
      <c r="T58" s="571"/>
    </row>
    <row r="59" spans="1:20" ht="15" thickBot="1" x14ac:dyDescent="0.35">
      <c r="A59" s="548"/>
      <c r="B59" s="550"/>
      <c r="C59" s="533"/>
      <c r="D59" s="533"/>
      <c r="E59" s="536"/>
      <c r="F59" s="536"/>
      <c r="G59" s="536"/>
      <c r="H59" s="539"/>
      <c r="I59" s="542"/>
      <c r="J59" s="545"/>
      <c r="K59" s="520"/>
      <c r="L59" s="520"/>
      <c r="M59" s="523"/>
      <c r="N59" s="520"/>
      <c r="O59" s="263"/>
      <c r="P59" s="526"/>
      <c r="Q59" s="526"/>
      <c r="R59" s="526"/>
      <c r="S59" s="526"/>
      <c r="T59" s="572"/>
    </row>
    <row r="60" spans="1:20" x14ac:dyDescent="0.3">
      <c r="A60" s="546">
        <f>'Mapa Final'!A59</f>
        <v>11</v>
      </c>
      <c r="B60" s="549" t="str">
        <f>'Mapa Final'!B59</f>
        <v>Incumplimiento en parametros de supervisión de contratos de la UDAE</v>
      </c>
      <c r="C60" s="531" t="str">
        <f>'Mapa Final'!C59</f>
        <v>Incumplimiento de las metas establecidas</v>
      </c>
      <c r="D60" s="531" t="str">
        <f>'Mapa Final'!D59</f>
        <v>1. Falta de seguimiento periódico  en el ejercicio de la supervisión del contrato
2.Desconocimiento de los lineamientos establecidos en el Manual de Contratacion vigente.</v>
      </c>
      <c r="E60" s="534" t="str">
        <f>'Mapa Final'!E59</f>
        <v>No realizar el seguimiento de contratos.</v>
      </c>
      <c r="F60" s="534" t="str">
        <f>'Mapa Final'!F59</f>
        <v>Posibilidad de incumplimiento en parametros de supervisión de contratos de la UDAE debido a no realizar el seguimiento de contratos.
No efectuar el seguimiento de evidencias, construcción de herramientas, constancia de los procesos realizados durante la supervisión para seguimiento continuo del contrato.</v>
      </c>
      <c r="G60" s="534" t="str">
        <f>'Mapa Final'!G59</f>
        <v>Usuarios, productos y prácticas organizacionales</v>
      </c>
      <c r="H60" s="537" t="str">
        <f>'Mapa Final'!I59</f>
        <v>Baja</v>
      </c>
      <c r="I60" s="540" t="str">
        <f>'Mapa Final'!L59</f>
        <v>Mayor</v>
      </c>
      <c r="J60" s="543" t="str">
        <f>'Mapa Final'!N59</f>
        <v xml:space="preserve">Alto </v>
      </c>
      <c r="K60" s="518" t="str">
        <f>'Mapa Final'!AA59</f>
        <v>Baja</v>
      </c>
      <c r="L60" s="518" t="str">
        <f>'Mapa Final'!AE59</f>
        <v>Leve</v>
      </c>
      <c r="M60" s="521" t="str">
        <f>'Mapa Final'!AG59</f>
        <v>Bajo</v>
      </c>
      <c r="N60" s="518" t="str">
        <f>'Mapa Final'!AH59</f>
        <v>Evitar</v>
      </c>
      <c r="O60" s="261"/>
      <c r="P60" s="524"/>
      <c r="Q60" s="524"/>
      <c r="R60" s="527">
        <v>44409</v>
      </c>
      <c r="S60" s="527">
        <v>44561</v>
      </c>
      <c r="T60" s="528"/>
    </row>
    <row r="61" spans="1:20" x14ac:dyDescent="0.3">
      <c r="A61" s="547"/>
      <c r="B61" s="373"/>
      <c r="C61" s="532"/>
      <c r="D61" s="532"/>
      <c r="E61" s="535"/>
      <c r="F61" s="535"/>
      <c r="G61" s="535"/>
      <c r="H61" s="538"/>
      <c r="I61" s="541"/>
      <c r="J61" s="544"/>
      <c r="K61" s="519"/>
      <c r="L61" s="519"/>
      <c r="M61" s="522"/>
      <c r="N61" s="519"/>
      <c r="O61" s="262"/>
      <c r="P61" s="525"/>
      <c r="Q61" s="525"/>
      <c r="R61" s="525"/>
      <c r="S61" s="525"/>
      <c r="T61" s="529"/>
    </row>
    <row r="62" spans="1:20" x14ac:dyDescent="0.3">
      <c r="A62" s="547"/>
      <c r="B62" s="373"/>
      <c r="C62" s="532"/>
      <c r="D62" s="532"/>
      <c r="E62" s="535"/>
      <c r="F62" s="535"/>
      <c r="G62" s="535"/>
      <c r="H62" s="538"/>
      <c r="I62" s="541"/>
      <c r="J62" s="544"/>
      <c r="K62" s="519"/>
      <c r="L62" s="519"/>
      <c r="M62" s="522"/>
      <c r="N62" s="519"/>
      <c r="O62" s="262"/>
      <c r="P62" s="525"/>
      <c r="Q62" s="525"/>
      <c r="R62" s="525"/>
      <c r="S62" s="525"/>
      <c r="T62" s="529"/>
    </row>
    <row r="63" spans="1:20" x14ac:dyDescent="0.3">
      <c r="A63" s="547"/>
      <c r="B63" s="373"/>
      <c r="C63" s="532"/>
      <c r="D63" s="532"/>
      <c r="E63" s="535"/>
      <c r="F63" s="535"/>
      <c r="G63" s="535"/>
      <c r="H63" s="538"/>
      <c r="I63" s="541"/>
      <c r="J63" s="544"/>
      <c r="K63" s="519"/>
      <c r="L63" s="519"/>
      <c r="M63" s="522"/>
      <c r="N63" s="519"/>
      <c r="O63" s="262"/>
      <c r="P63" s="525"/>
      <c r="Q63" s="525"/>
      <c r="R63" s="525"/>
      <c r="S63" s="525"/>
      <c r="T63" s="529"/>
    </row>
    <row r="64" spans="1:20" ht="15" thickBot="1" x14ac:dyDescent="0.35">
      <c r="A64" s="548"/>
      <c r="B64" s="550"/>
      <c r="C64" s="533"/>
      <c r="D64" s="533"/>
      <c r="E64" s="536"/>
      <c r="F64" s="536"/>
      <c r="G64" s="536"/>
      <c r="H64" s="539"/>
      <c r="I64" s="542"/>
      <c r="J64" s="545"/>
      <c r="K64" s="520"/>
      <c r="L64" s="520"/>
      <c r="M64" s="523"/>
      <c r="N64" s="520"/>
      <c r="O64" s="263"/>
      <c r="P64" s="526"/>
      <c r="Q64" s="526"/>
      <c r="R64" s="526"/>
      <c r="S64" s="526"/>
      <c r="T64" s="530"/>
    </row>
  </sheetData>
  <mergeCells count="228">
    <mergeCell ref="B10:B14"/>
    <mergeCell ref="B15:B19"/>
    <mergeCell ref="B20:B24"/>
    <mergeCell ref="B25:B29"/>
    <mergeCell ref="B30:B34"/>
    <mergeCell ref="B35:B39"/>
    <mergeCell ref="B40:B44"/>
    <mergeCell ref="B45:B49"/>
    <mergeCell ref="B50:B54"/>
    <mergeCell ref="P55:P59"/>
    <mergeCell ref="Q55:Q59"/>
    <mergeCell ref="R55:R59"/>
    <mergeCell ref="S55:S59"/>
    <mergeCell ref="T55:T59"/>
    <mergeCell ref="J55:J59"/>
    <mergeCell ref="K55:K59"/>
    <mergeCell ref="L55:L59"/>
    <mergeCell ref="M55:M59"/>
    <mergeCell ref="N55:N5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S50:S54"/>
    <mergeCell ref="T50:T54"/>
    <mergeCell ref="N50:N54"/>
    <mergeCell ref="P50:P54"/>
    <mergeCell ref="Q50:Q54"/>
    <mergeCell ref="R50:R54"/>
    <mergeCell ref="A45:A4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S40:S44"/>
    <mergeCell ref="T40:T44"/>
    <mergeCell ref="N40:N44"/>
    <mergeCell ref="P40:P44"/>
    <mergeCell ref="Q40:Q44"/>
    <mergeCell ref="R40:R44"/>
    <mergeCell ref="A35:A39"/>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S30:S34"/>
    <mergeCell ref="T30:T34"/>
    <mergeCell ref="N30:N34"/>
    <mergeCell ref="P30:P34"/>
    <mergeCell ref="Q30:Q34"/>
    <mergeCell ref="R30:R34"/>
    <mergeCell ref="A25:A29"/>
    <mergeCell ref="C25:C29"/>
    <mergeCell ref="D25:D29"/>
    <mergeCell ref="E25:E29"/>
    <mergeCell ref="F25:F29"/>
    <mergeCell ref="G25:G29"/>
    <mergeCell ref="H25:H29"/>
    <mergeCell ref="I25:I29"/>
    <mergeCell ref="M20:M24"/>
    <mergeCell ref="G20:G24"/>
    <mergeCell ref="H20:H24"/>
    <mergeCell ref="I20:I24"/>
    <mergeCell ref="J20:J24"/>
    <mergeCell ref="K20:K24"/>
    <mergeCell ref="L20:L24"/>
    <mergeCell ref="Q15:Q19"/>
    <mergeCell ref="R15:R19"/>
    <mergeCell ref="S15:S19"/>
    <mergeCell ref="T15:T19"/>
    <mergeCell ref="N15:N19"/>
    <mergeCell ref="A20:A24"/>
    <mergeCell ref="C20:C24"/>
    <mergeCell ref="D20:D24"/>
    <mergeCell ref="E20:E24"/>
    <mergeCell ref="F20:F24"/>
    <mergeCell ref="J15:J19"/>
    <mergeCell ref="K15:K19"/>
    <mergeCell ref="L15:L19"/>
    <mergeCell ref="M15:M19"/>
    <mergeCell ref="S20:S24"/>
    <mergeCell ref="T20:T24"/>
    <mergeCell ref="N20:N24"/>
    <mergeCell ref="P20:P24"/>
    <mergeCell ref="Q20:Q24"/>
    <mergeCell ref="R20:R2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P10:P14"/>
    <mergeCell ref="Q10:Q14"/>
    <mergeCell ref="R10:R14"/>
    <mergeCell ref="G10:G14"/>
    <mergeCell ref="H10:H14"/>
    <mergeCell ref="I10:I14"/>
    <mergeCell ref="J10:J14"/>
    <mergeCell ref="K10:K14"/>
    <mergeCell ref="L10:L14"/>
    <mergeCell ref="P15:P19"/>
    <mergeCell ref="A60:A64"/>
    <mergeCell ref="B60:B6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L60:L64"/>
    <mergeCell ref="M60:M64"/>
    <mergeCell ref="N60:N64"/>
    <mergeCell ref="P60:P64"/>
    <mergeCell ref="Q60:Q64"/>
    <mergeCell ref="R60:R64"/>
    <mergeCell ref="S60:S64"/>
    <mergeCell ref="T60:T64"/>
    <mergeCell ref="C60:C64"/>
    <mergeCell ref="D60:D64"/>
    <mergeCell ref="E60:E64"/>
    <mergeCell ref="F60:F64"/>
    <mergeCell ref="G60:G64"/>
    <mergeCell ref="H60:H64"/>
    <mergeCell ref="I60:I64"/>
    <mergeCell ref="J60:J64"/>
    <mergeCell ref="K60:K64"/>
  </mergeCells>
  <conditionalFormatting sqref="D8:G8 H7 A7:B7 H65:J1048576">
    <cfRule type="containsText" dxfId="2614" priority="717" operator="containsText" text="3- Moderado">
      <formula>NOT(ISERROR(SEARCH("3- Moderado",A7)))</formula>
    </cfRule>
    <cfRule type="containsText" dxfId="2613" priority="718" operator="containsText" text="6- Moderado">
      <formula>NOT(ISERROR(SEARCH("6- Moderado",A7)))</formula>
    </cfRule>
    <cfRule type="containsText" dxfId="2612" priority="719" operator="containsText" text="4- Moderado">
      <formula>NOT(ISERROR(SEARCH("4- Moderado",A7)))</formula>
    </cfRule>
    <cfRule type="containsText" dxfId="2611" priority="720" operator="containsText" text="3- Bajo">
      <formula>NOT(ISERROR(SEARCH("3- Bajo",A7)))</formula>
    </cfRule>
    <cfRule type="containsText" dxfId="2610" priority="721" operator="containsText" text="4- Bajo">
      <formula>NOT(ISERROR(SEARCH("4- Bajo",A7)))</formula>
    </cfRule>
    <cfRule type="containsText" dxfId="2609" priority="722" operator="containsText" text="1- Bajo">
      <formula>NOT(ISERROR(SEARCH("1- Bajo",A7)))</formula>
    </cfRule>
  </conditionalFormatting>
  <conditionalFormatting sqref="H8:J8">
    <cfRule type="containsText" dxfId="2608" priority="710" operator="containsText" text="3- Moderado">
      <formula>NOT(ISERROR(SEARCH("3- Moderado",H8)))</formula>
    </cfRule>
    <cfRule type="containsText" dxfId="2607" priority="711" operator="containsText" text="6- Moderado">
      <formula>NOT(ISERROR(SEARCH("6- Moderado",H8)))</formula>
    </cfRule>
    <cfRule type="containsText" dxfId="2606" priority="712" operator="containsText" text="4- Moderado">
      <formula>NOT(ISERROR(SEARCH("4- Moderado",H8)))</formula>
    </cfRule>
    <cfRule type="containsText" dxfId="2605" priority="713" operator="containsText" text="3- Bajo">
      <formula>NOT(ISERROR(SEARCH("3- Bajo",H8)))</formula>
    </cfRule>
    <cfRule type="containsText" dxfId="2604" priority="714" operator="containsText" text="4- Bajo">
      <formula>NOT(ISERROR(SEARCH("4- Bajo",H8)))</formula>
    </cfRule>
    <cfRule type="containsText" dxfId="2603" priority="716" operator="containsText" text="1- Bajo">
      <formula>NOT(ISERROR(SEARCH("1- Bajo",H8)))</formula>
    </cfRule>
  </conditionalFormatting>
  <conditionalFormatting sqref="J8 J65:J1048576">
    <cfRule type="containsText" dxfId="2602" priority="699" operator="containsText" text="25- Extremo">
      <formula>NOT(ISERROR(SEARCH("25- Extremo",J8)))</formula>
    </cfRule>
    <cfRule type="containsText" dxfId="2601" priority="700" operator="containsText" text="20- Extremo">
      <formula>NOT(ISERROR(SEARCH("20- Extremo",J8)))</formula>
    </cfRule>
    <cfRule type="containsText" dxfId="2600" priority="701" operator="containsText" text="15- Extremo">
      <formula>NOT(ISERROR(SEARCH("15- Extremo",J8)))</formula>
    </cfRule>
    <cfRule type="containsText" dxfId="2599" priority="702" operator="containsText" text="10- Extremo">
      <formula>NOT(ISERROR(SEARCH("10- Extremo",J8)))</formula>
    </cfRule>
    <cfRule type="containsText" dxfId="2598" priority="703" operator="containsText" text="5- Extremo">
      <formula>NOT(ISERROR(SEARCH("5- Extremo",J8)))</formula>
    </cfRule>
    <cfRule type="containsText" dxfId="2597" priority="704" operator="containsText" text="12- Alto">
      <formula>NOT(ISERROR(SEARCH("12- Alto",J8)))</formula>
    </cfRule>
    <cfRule type="containsText" dxfId="2596" priority="705" operator="containsText" text="10- Alto">
      <formula>NOT(ISERROR(SEARCH("10- Alto",J8)))</formula>
    </cfRule>
    <cfRule type="containsText" dxfId="2595" priority="706" operator="containsText" text="9- Alto">
      <formula>NOT(ISERROR(SEARCH("9- Alto",J8)))</formula>
    </cfRule>
    <cfRule type="containsText" dxfId="2594" priority="707" operator="containsText" text="8- Alto">
      <formula>NOT(ISERROR(SEARCH("8- Alto",J8)))</formula>
    </cfRule>
    <cfRule type="containsText" dxfId="2593" priority="708" operator="containsText" text="5- Alto">
      <formula>NOT(ISERROR(SEARCH("5- Alto",J8)))</formula>
    </cfRule>
    <cfRule type="containsText" dxfId="2592" priority="709" operator="containsText" text="4- Alto">
      <formula>NOT(ISERROR(SEARCH("4- Alto",J8)))</formula>
    </cfRule>
    <cfRule type="containsText" dxfId="2591" priority="715" operator="containsText" text="2- Bajo">
      <formula>NOT(ISERROR(SEARCH("2- Bajo",J8)))</formula>
    </cfRule>
  </conditionalFormatting>
  <conditionalFormatting sqref="K10:L10 K15:L15 K20:L20">
    <cfRule type="containsText" dxfId="2590" priority="693" operator="containsText" text="3- Moderado">
      <formula>NOT(ISERROR(SEARCH("3- Moderado",K10)))</formula>
    </cfRule>
    <cfRule type="containsText" dxfId="2589" priority="694" operator="containsText" text="6- Moderado">
      <formula>NOT(ISERROR(SEARCH("6- Moderado",K10)))</formula>
    </cfRule>
    <cfRule type="containsText" dxfId="2588" priority="695" operator="containsText" text="4- Moderado">
      <formula>NOT(ISERROR(SEARCH("4- Moderado",K10)))</formula>
    </cfRule>
    <cfRule type="containsText" dxfId="2587" priority="696" operator="containsText" text="3- Bajo">
      <formula>NOT(ISERROR(SEARCH("3- Bajo",K10)))</formula>
    </cfRule>
    <cfRule type="containsText" dxfId="2586" priority="697" operator="containsText" text="4- Bajo">
      <formula>NOT(ISERROR(SEARCH("4- Bajo",K10)))</formula>
    </cfRule>
    <cfRule type="containsText" dxfId="2585" priority="698" operator="containsText" text="1- Bajo">
      <formula>NOT(ISERROR(SEARCH("1- Bajo",K10)))</formula>
    </cfRule>
  </conditionalFormatting>
  <conditionalFormatting sqref="H10:I10 H15:I15 H20:I20">
    <cfRule type="containsText" dxfId="2584" priority="687" operator="containsText" text="3- Moderado">
      <formula>NOT(ISERROR(SEARCH("3- Moderado",H10)))</formula>
    </cfRule>
    <cfRule type="containsText" dxfId="2583" priority="688" operator="containsText" text="6- Moderado">
      <formula>NOT(ISERROR(SEARCH("6- Moderado",H10)))</formula>
    </cfRule>
    <cfRule type="containsText" dxfId="2582" priority="689" operator="containsText" text="4- Moderado">
      <formula>NOT(ISERROR(SEARCH("4- Moderado",H10)))</formula>
    </cfRule>
    <cfRule type="containsText" dxfId="2581" priority="690" operator="containsText" text="3- Bajo">
      <formula>NOT(ISERROR(SEARCH("3- Bajo",H10)))</formula>
    </cfRule>
    <cfRule type="containsText" dxfId="2580" priority="691" operator="containsText" text="4- Bajo">
      <formula>NOT(ISERROR(SEARCH("4- Bajo",H10)))</formula>
    </cfRule>
    <cfRule type="containsText" dxfId="2579" priority="692" operator="containsText" text="1- Bajo">
      <formula>NOT(ISERROR(SEARCH("1- Bajo",H10)))</formula>
    </cfRule>
  </conditionalFormatting>
  <conditionalFormatting sqref="A10:E10 E15 A15:B15 B20 B25 B30 B35 B40 B45 B50 B55 B60">
    <cfRule type="containsText" dxfId="2578" priority="681" operator="containsText" text="3- Moderado">
      <formula>NOT(ISERROR(SEARCH("3- Moderado",A10)))</formula>
    </cfRule>
    <cfRule type="containsText" dxfId="2577" priority="682" operator="containsText" text="6- Moderado">
      <formula>NOT(ISERROR(SEARCH("6- Moderado",A10)))</formula>
    </cfRule>
    <cfRule type="containsText" dxfId="2576" priority="683" operator="containsText" text="4- Moderado">
      <formula>NOT(ISERROR(SEARCH("4- Moderado",A10)))</formula>
    </cfRule>
    <cfRule type="containsText" dxfId="2575" priority="684" operator="containsText" text="3- Bajo">
      <formula>NOT(ISERROR(SEARCH("3- Bajo",A10)))</formula>
    </cfRule>
    <cfRule type="containsText" dxfId="2574" priority="685" operator="containsText" text="4- Bajo">
      <formula>NOT(ISERROR(SEARCH("4- Bajo",A10)))</formula>
    </cfRule>
    <cfRule type="containsText" dxfId="2573" priority="686" operator="containsText" text="1- Bajo">
      <formula>NOT(ISERROR(SEARCH("1- Bajo",A10)))</formula>
    </cfRule>
  </conditionalFormatting>
  <conditionalFormatting sqref="F10:G10 F15:G15">
    <cfRule type="containsText" dxfId="2572" priority="675" operator="containsText" text="3- Moderado">
      <formula>NOT(ISERROR(SEARCH("3- Moderado",F10)))</formula>
    </cfRule>
    <cfRule type="containsText" dxfId="2571" priority="676" operator="containsText" text="6- Moderado">
      <formula>NOT(ISERROR(SEARCH("6- Moderado",F10)))</formula>
    </cfRule>
    <cfRule type="containsText" dxfId="2570" priority="677" operator="containsText" text="4- Moderado">
      <formula>NOT(ISERROR(SEARCH("4- Moderado",F10)))</formula>
    </cfRule>
    <cfRule type="containsText" dxfId="2569" priority="678" operator="containsText" text="3- Bajo">
      <formula>NOT(ISERROR(SEARCH("3- Bajo",F10)))</formula>
    </cfRule>
    <cfRule type="containsText" dxfId="2568" priority="679" operator="containsText" text="4- Bajo">
      <formula>NOT(ISERROR(SEARCH("4- Bajo",F10)))</formula>
    </cfRule>
    <cfRule type="containsText" dxfId="2567" priority="680" operator="containsText" text="1- Bajo">
      <formula>NOT(ISERROR(SEARCH("1- Bajo",F10)))</formula>
    </cfRule>
  </conditionalFormatting>
  <conditionalFormatting sqref="K8">
    <cfRule type="containsText" dxfId="2566" priority="669" operator="containsText" text="3- Moderado">
      <formula>NOT(ISERROR(SEARCH("3- Moderado",K8)))</formula>
    </cfRule>
    <cfRule type="containsText" dxfId="2565" priority="670" operator="containsText" text="6- Moderado">
      <formula>NOT(ISERROR(SEARCH("6- Moderado",K8)))</formula>
    </cfRule>
    <cfRule type="containsText" dxfId="2564" priority="671" operator="containsText" text="4- Moderado">
      <formula>NOT(ISERROR(SEARCH("4- Moderado",K8)))</formula>
    </cfRule>
    <cfRule type="containsText" dxfId="2563" priority="672" operator="containsText" text="3- Bajo">
      <formula>NOT(ISERROR(SEARCH("3- Bajo",K8)))</formula>
    </cfRule>
    <cfRule type="containsText" dxfId="2562" priority="673" operator="containsText" text="4- Bajo">
      <formula>NOT(ISERROR(SEARCH("4- Bajo",K8)))</formula>
    </cfRule>
    <cfRule type="containsText" dxfId="2561" priority="674" operator="containsText" text="1- Bajo">
      <formula>NOT(ISERROR(SEARCH("1- Bajo",K8)))</formula>
    </cfRule>
  </conditionalFormatting>
  <conditionalFormatting sqref="L8">
    <cfRule type="containsText" dxfId="2560" priority="663" operator="containsText" text="3- Moderado">
      <formula>NOT(ISERROR(SEARCH("3- Moderado",L8)))</formula>
    </cfRule>
    <cfRule type="containsText" dxfId="2559" priority="664" operator="containsText" text="6- Moderado">
      <formula>NOT(ISERROR(SEARCH("6- Moderado",L8)))</formula>
    </cfRule>
    <cfRule type="containsText" dxfId="2558" priority="665" operator="containsText" text="4- Moderado">
      <formula>NOT(ISERROR(SEARCH("4- Moderado",L8)))</formula>
    </cfRule>
    <cfRule type="containsText" dxfId="2557" priority="666" operator="containsText" text="3- Bajo">
      <formula>NOT(ISERROR(SEARCH("3- Bajo",L8)))</formula>
    </cfRule>
    <cfRule type="containsText" dxfId="2556" priority="667" operator="containsText" text="4- Bajo">
      <formula>NOT(ISERROR(SEARCH("4- Bajo",L8)))</formula>
    </cfRule>
    <cfRule type="containsText" dxfId="2555" priority="668" operator="containsText" text="1- Bajo">
      <formula>NOT(ISERROR(SEARCH("1- Bajo",L8)))</formula>
    </cfRule>
  </conditionalFormatting>
  <conditionalFormatting sqref="M8">
    <cfRule type="containsText" dxfId="2554" priority="657" operator="containsText" text="3- Moderado">
      <formula>NOT(ISERROR(SEARCH("3- Moderado",M8)))</formula>
    </cfRule>
    <cfRule type="containsText" dxfId="2553" priority="658" operator="containsText" text="6- Moderado">
      <formula>NOT(ISERROR(SEARCH("6- Moderado",M8)))</formula>
    </cfRule>
    <cfRule type="containsText" dxfId="2552" priority="659" operator="containsText" text="4- Moderado">
      <formula>NOT(ISERROR(SEARCH("4- Moderado",M8)))</formula>
    </cfRule>
    <cfRule type="containsText" dxfId="2551" priority="660" operator="containsText" text="3- Bajo">
      <formula>NOT(ISERROR(SEARCH("3- Bajo",M8)))</formula>
    </cfRule>
    <cfRule type="containsText" dxfId="2550" priority="661" operator="containsText" text="4- Bajo">
      <formula>NOT(ISERROR(SEARCH("4- Bajo",M8)))</formula>
    </cfRule>
    <cfRule type="containsText" dxfId="2549" priority="662" operator="containsText" text="1- Bajo">
      <formula>NOT(ISERROR(SEARCH("1- Bajo",M8)))</formula>
    </cfRule>
  </conditionalFormatting>
  <conditionalFormatting sqref="J10:J24">
    <cfRule type="containsText" dxfId="2548" priority="652" operator="containsText" text="Bajo">
      <formula>NOT(ISERROR(SEARCH("Bajo",J10)))</formula>
    </cfRule>
    <cfRule type="containsText" dxfId="2547" priority="653" operator="containsText" text="Moderado">
      <formula>NOT(ISERROR(SEARCH("Moderado",J10)))</formula>
    </cfRule>
    <cfRule type="containsText" dxfId="2546" priority="654" operator="containsText" text="Alto">
      <formula>NOT(ISERROR(SEARCH("Alto",J10)))</formula>
    </cfRule>
    <cfRule type="containsText" dxfId="2545" priority="655" operator="containsText" text="Extremo">
      <formula>NOT(ISERROR(SEARCH("Extremo",J10)))</formula>
    </cfRule>
    <cfRule type="colorScale" priority="656">
      <colorScale>
        <cfvo type="min"/>
        <cfvo type="max"/>
        <color rgb="FFFF7128"/>
        <color rgb="FFFFEF9C"/>
      </colorScale>
    </cfRule>
  </conditionalFormatting>
  <conditionalFormatting sqref="M10:M24">
    <cfRule type="containsText" dxfId="2544" priority="627" operator="containsText" text="Moderado">
      <formula>NOT(ISERROR(SEARCH("Moderado",M10)))</formula>
    </cfRule>
    <cfRule type="containsText" dxfId="2543" priority="647" operator="containsText" text="Bajo">
      <formula>NOT(ISERROR(SEARCH("Bajo",M10)))</formula>
    </cfRule>
    <cfRule type="containsText" dxfId="2542" priority="648" operator="containsText" text="Moderado">
      <formula>NOT(ISERROR(SEARCH("Moderado",M10)))</formula>
    </cfRule>
    <cfRule type="containsText" dxfId="2541" priority="649" operator="containsText" text="Alto">
      <formula>NOT(ISERROR(SEARCH("Alto",M10)))</formula>
    </cfRule>
    <cfRule type="containsText" dxfId="2540" priority="650" operator="containsText" text="Extremo">
      <formula>NOT(ISERROR(SEARCH("Extremo",M10)))</formula>
    </cfRule>
    <cfRule type="colorScale" priority="651">
      <colorScale>
        <cfvo type="min"/>
        <cfvo type="max"/>
        <color rgb="FFFF7128"/>
        <color rgb="FFFFEF9C"/>
      </colorScale>
    </cfRule>
  </conditionalFormatting>
  <conditionalFormatting sqref="N10 N15 N20">
    <cfRule type="containsText" dxfId="2539" priority="641" operator="containsText" text="3- Moderado">
      <formula>NOT(ISERROR(SEARCH("3- Moderado",N10)))</formula>
    </cfRule>
    <cfRule type="containsText" dxfId="2538" priority="642" operator="containsText" text="6- Moderado">
      <formula>NOT(ISERROR(SEARCH("6- Moderado",N10)))</formula>
    </cfRule>
    <cfRule type="containsText" dxfId="2537" priority="643" operator="containsText" text="4- Moderado">
      <formula>NOT(ISERROR(SEARCH("4- Moderado",N10)))</formula>
    </cfRule>
    <cfRule type="containsText" dxfId="2536" priority="644" operator="containsText" text="3- Bajo">
      <formula>NOT(ISERROR(SEARCH("3- Bajo",N10)))</formula>
    </cfRule>
    <cfRule type="containsText" dxfId="2535" priority="645" operator="containsText" text="4- Bajo">
      <formula>NOT(ISERROR(SEARCH("4- Bajo",N10)))</formula>
    </cfRule>
    <cfRule type="containsText" dxfId="2534" priority="646" operator="containsText" text="1- Bajo">
      <formula>NOT(ISERROR(SEARCH("1- Bajo",N10)))</formula>
    </cfRule>
  </conditionalFormatting>
  <conditionalFormatting sqref="H10:H24">
    <cfRule type="containsText" dxfId="2533" priority="628" operator="containsText" text="Muy Alta">
      <formula>NOT(ISERROR(SEARCH("Muy Alta",H10)))</formula>
    </cfRule>
    <cfRule type="containsText" dxfId="2532" priority="629" operator="containsText" text="Alta">
      <formula>NOT(ISERROR(SEARCH("Alta",H10)))</formula>
    </cfRule>
    <cfRule type="containsText" dxfId="2531" priority="630" operator="containsText" text="Muy Alta">
      <formula>NOT(ISERROR(SEARCH("Muy Alta",H10)))</formula>
    </cfRule>
    <cfRule type="containsText" dxfId="2530" priority="635" operator="containsText" text="Muy Baja">
      <formula>NOT(ISERROR(SEARCH("Muy Baja",H10)))</formula>
    </cfRule>
    <cfRule type="containsText" dxfId="2529" priority="636" operator="containsText" text="Baja">
      <formula>NOT(ISERROR(SEARCH("Baja",H10)))</formula>
    </cfRule>
    <cfRule type="containsText" dxfId="2528" priority="637" operator="containsText" text="Media">
      <formula>NOT(ISERROR(SEARCH("Media",H10)))</formula>
    </cfRule>
    <cfRule type="containsText" dxfId="2527" priority="638" operator="containsText" text="Alta">
      <formula>NOT(ISERROR(SEARCH("Alta",H10)))</formula>
    </cfRule>
    <cfRule type="containsText" dxfId="2526" priority="640" operator="containsText" text="Muy Alta">
      <formula>NOT(ISERROR(SEARCH("Muy Alta",H10)))</formula>
    </cfRule>
  </conditionalFormatting>
  <conditionalFormatting sqref="I10:I24">
    <cfRule type="containsText" dxfId="2525" priority="631" operator="containsText" text="Catastrófico">
      <formula>NOT(ISERROR(SEARCH("Catastrófico",I10)))</formula>
    </cfRule>
    <cfRule type="containsText" dxfId="2524" priority="632" operator="containsText" text="Mayor">
      <formula>NOT(ISERROR(SEARCH("Mayor",I10)))</formula>
    </cfRule>
    <cfRule type="containsText" dxfId="2523" priority="633" operator="containsText" text="Menor">
      <formula>NOT(ISERROR(SEARCH("Menor",I10)))</formula>
    </cfRule>
    <cfRule type="containsText" dxfId="2522" priority="634" operator="containsText" text="Leve">
      <formula>NOT(ISERROR(SEARCH("Leve",I10)))</formula>
    </cfRule>
    <cfRule type="containsText" dxfId="2521" priority="639" operator="containsText" text="Moderado">
      <formula>NOT(ISERROR(SEARCH("Moderado",I10)))</formula>
    </cfRule>
  </conditionalFormatting>
  <conditionalFormatting sqref="K10:K24">
    <cfRule type="containsText" dxfId="2520" priority="626" operator="containsText" text="Media">
      <formula>NOT(ISERROR(SEARCH("Media",K10)))</formula>
    </cfRule>
  </conditionalFormatting>
  <conditionalFormatting sqref="L10:L24">
    <cfRule type="containsText" dxfId="2519" priority="625" operator="containsText" text="Moderado">
      <formula>NOT(ISERROR(SEARCH("Moderado",L10)))</formula>
    </cfRule>
  </conditionalFormatting>
  <conditionalFormatting sqref="C15">
    <cfRule type="containsText" dxfId="2518" priority="619" operator="containsText" text="3- Moderado">
      <formula>NOT(ISERROR(SEARCH("3- Moderado",C15)))</formula>
    </cfRule>
    <cfRule type="containsText" dxfId="2517" priority="620" operator="containsText" text="6- Moderado">
      <formula>NOT(ISERROR(SEARCH("6- Moderado",C15)))</formula>
    </cfRule>
    <cfRule type="containsText" dxfId="2516" priority="621" operator="containsText" text="4- Moderado">
      <formula>NOT(ISERROR(SEARCH("4- Moderado",C15)))</formula>
    </cfRule>
    <cfRule type="containsText" dxfId="2515" priority="622" operator="containsText" text="3- Bajo">
      <formula>NOT(ISERROR(SEARCH("3- Bajo",C15)))</formula>
    </cfRule>
    <cfRule type="containsText" dxfId="2514" priority="623" operator="containsText" text="4- Bajo">
      <formula>NOT(ISERROR(SEARCH("4- Bajo",C15)))</formula>
    </cfRule>
    <cfRule type="containsText" dxfId="2513" priority="624" operator="containsText" text="1- Bajo">
      <formula>NOT(ISERROR(SEARCH("1- Bajo",C15)))</formula>
    </cfRule>
  </conditionalFormatting>
  <conditionalFormatting sqref="D15">
    <cfRule type="containsText" dxfId="2512" priority="613" operator="containsText" text="3- Moderado">
      <formula>NOT(ISERROR(SEARCH("3- Moderado",D15)))</formula>
    </cfRule>
    <cfRule type="containsText" dxfId="2511" priority="614" operator="containsText" text="6- Moderado">
      <formula>NOT(ISERROR(SEARCH("6- Moderado",D15)))</formula>
    </cfRule>
    <cfRule type="containsText" dxfId="2510" priority="615" operator="containsText" text="4- Moderado">
      <formula>NOT(ISERROR(SEARCH("4- Moderado",D15)))</formula>
    </cfRule>
    <cfRule type="containsText" dxfId="2509" priority="616" operator="containsText" text="3- Bajo">
      <formula>NOT(ISERROR(SEARCH("3- Bajo",D15)))</formula>
    </cfRule>
    <cfRule type="containsText" dxfId="2508" priority="617" operator="containsText" text="4- Bajo">
      <formula>NOT(ISERROR(SEARCH("4- Bajo",D15)))</formula>
    </cfRule>
    <cfRule type="containsText" dxfId="2507" priority="618" operator="containsText" text="1- Bajo">
      <formula>NOT(ISERROR(SEARCH("1- Bajo",D15)))</formula>
    </cfRule>
  </conditionalFormatting>
  <conditionalFormatting sqref="J10:J24">
    <cfRule type="containsText" dxfId="2506" priority="612" operator="containsText" text="Moderado">
      <formula>NOT(ISERROR(SEARCH("Moderado",J10)))</formula>
    </cfRule>
  </conditionalFormatting>
  <conditionalFormatting sqref="J10:J24">
    <cfRule type="containsText" dxfId="2505" priority="610" operator="containsText" text="Bajo">
      <formula>NOT(ISERROR(SEARCH("Bajo",J10)))</formula>
    </cfRule>
    <cfRule type="containsText" dxfId="2504" priority="611" operator="containsText" text="Extremo">
      <formula>NOT(ISERROR(SEARCH("Extremo",J10)))</formula>
    </cfRule>
  </conditionalFormatting>
  <conditionalFormatting sqref="K10:K24">
    <cfRule type="containsText" dxfId="2503" priority="608" operator="containsText" text="Baja">
      <formula>NOT(ISERROR(SEARCH("Baja",K10)))</formula>
    </cfRule>
    <cfRule type="containsText" dxfId="2502" priority="609" operator="containsText" text="Muy Baja">
      <formula>NOT(ISERROR(SEARCH("Muy Baja",K10)))</formula>
    </cfRule>
  </conditionalFormatting>
  <conditionalFormatting sqref="K10:K24">
    <cfRule type="containsText" dxfId="2501" priority="606" operator="containsText" text="Muy Alta">
      <formula>NOT(ISERROR(SEARCH("Muy Alta",K10)))</formula>
    </cfRule>
    <cfRule type="containsText" dxfId="2500" priority="607" operator="containsText" text="Alta">
      <formula>NOT(ISERROR(SEARCH("Alta",K10)))</formula>
    </cfRule>
  </conditionalFormatting>
  <conditionalFormatting sqref="L10:L24">
    <cfRule type="containsText" dxfId="2499" priority="602" operator="containsText" text="Catastrófico">
      <formula>NOT(ISERROR(SEARCH("Catastrófico",L10)))</formula>
    </cfRule>
    <cfRule type="containsText" dxfId="2498" priority="603" operator="containsText" text="Mayor">
      <formula>NOT(ISERROR(SEARCH("Mayor",L10)))</formula>
    </cfRule>
    <cfRule type="containsText" dxfId="2497" priority="604" operator="containsText" text="Menor">
      <formula>NOT(ISERROR(SEARCH("Menor",L10)))</formula>
    </cfRule>
    <cfRule type="containsText" dxfId="2496" priority="605" operator="containsText" text="Leve">
      <formula>NOT(ISERROR(SEARCH("Leve",L10)))</formula>
    </cfRule>
  </conditionalFormatting>
  <conditionalFormatting sqref="A20 E20">
    <cfRule type="containsText" dxfId="2495" priority="596" operator="containsText" text="3- Moderado">
      <formula>NOT(ISERROR(SEARCH("3- Moderado",A20)))</formula>
    </cfRule>
    <cfRule type="containsText" dxfId="2494" priority="597" operator="containsText" text="6- Moderado">
      <formula>NOT(ISERROR(SEARCH("6- Moderado",A20)))</formula>
    </cfRule>
    <cfRule type="containsText" dxfId="2493" priority="598" operator="containsText" text="4- Moderado">
      <formula>NOT(ISERROR(SEARCH("4- Moderado",A20)))</formula>
    </cfRule>
    <cfRule type="containsText" dxfId="2492" priority="599" operator="containsText" text="3- Bajo">
      <formula>NOT(ISERROR(SEARCH("3- Bajo",A20)))</formula>
    </cfRule>
    <cfRule type="containsText" dxfId="2491" priority="600" operator="containsText" text="4- Bajo">
      <formula>NOT(ISERROR(SEARCH("4- Bajo",A20)))</formula>
    </cfRule>
    <cfRule type="containsText" dxfId="2490" priority="601" operator="containsText" text="1- Bajo">
      <formula>NOT(ISERROR(SEARCH("1- Bajo",A20)))</formula>
    </cfRule>
  </conditionalFormatting>
  <conditionalFormatting sqref="F20:G20">
    <cfRule type="containsText" dxfId="2489" priority="590" operator="containsText" text="3- Moderado">
      <formula>NOT(ISERROR(SEARCH("3- Moderado",F20)))</formula>
    </cfRule>
    <cfRule type="containsText" dxfId="2488" priority="591" operator="containsText" text="6- Moderado">
      <formula>NOT(ISERROR(SEARCH("6- Moderado",F20)))</formula>
    </cfRule>
    <cfRule type="containsText" dxfId="2487" priority="592" operator="containsText" text="4- Moderado">
      <formula>NOT(ISERROR(SEARCH("4- Moderado",F20)))</formula>
    </cfRule>
    <cfRule type="containsText" dxfId="2486" priority="593" operator="containsText" text="3- Bajo">
      <formula>NOT(ISERROR(SEARCH("3- Bajo",F20)))</formula>
    </cfRule>
    <cfRule type="containsText" dxfId="2485" priority="594" operator="containsText" text="4- Bajo">
      <formula>NOT(ISERROR(SEARCH("4- Bajo",F20)))</formula>
    </cfRule>
    <cfRule type="containsText" dxfId="2484" priority="595" operator="containsText" text="1- Bajo">
      <formula>NOT(ISERROR(SEARCH("1- Bajo",F20)))</formula>
    </cfRule>
  </conditionalFormatting>
  <conditionalFormatting sqref="C20">
    <cfRule type="containsText" dxfId="2483" priority="584" operator="containsText" text="3- Moderado">
      <formula>NOT(ISERROR(SEARCH("3- Moderado",C20)))</formula>
    </cfRule>
    <cfRule type="containsText" dxfId="2482" priority="585" operator="containsText" text="6- Moderado">
      <formula>NOT(ISERROR(SEARCH("6- Moderado",C20)))</formula>
    </cfRule>
    <cfRule type="containsText" dxfId="2481" priority="586" operator="containsText" text="4- Moderado">
      <formula>NOT(ISERROR(SEARCH("4- Moderado",C20)))</formula>
    </cfRule>
    <cfRule type="containsText" dxfId="2480" priority="587" operator="containsText" text="3- Bajo">
      <formula>NOT(ISERROR(SEARCH("3- Bajo",C20)))</formula>
    </cfRule>
    <cfRule type="containsText" dxfId="2479" priority="588" operator="containsText" text="4- Bajo">
      <formula>NOT(ISERROR(SEARCH("4- Bajo",C20)))</formula>
    </cfRule>
    <cfRule type="containsText" dxfId="2478" priority="589" operator="containsText" text="1- Bajo">
      <formula>NOT(ISERROR(SEARCH("1- Bajo",C20)))</formula>
    </cfRule>
  </conditionalFormatting>
  <conditionalFormatting sqref="D20">
    <cfRule type="containsText" dxfId="2477" priority="578" operator="containsText" text="3- Moderado">
      <formula>NOT(ISERROR(SEARCH("3- Moderado",D20)))</formula>
    </cfRule>
    <cfRule type="containsText" dxfId="2476" priority="579" operator="containsText" text="6- Moderado">
      <formula>NOT(ISERROR(SEARCH("6- Moderado",D20)))</formula>
    </cfRule>
    <cfRule type="containsText" dxfId="2475" priority="580" operator="containsText" text="4- Moderado">
      <formula>NOT(ISERROR(SEARCH("4- Moderado",D20)))</formula>
    </cfRule>
    <cfRule type="containsText" dxfId="2474" priority="581" operator="containsText" text="3- Bajo">
      <formula>NOT(ISERROR(SEARCH("3- Bajo",D20)))</formula>
    </cfRule>
    <cfRule type="containsText" dxfId="2473" priority="582" operator="containsText" text="4- Bajo">
      <formula>NOT(ISERROR(SEARCH("4- Bajo",D20)))</formula>
    </cfRule>
    <cfRule type="containsText" dxfId="2472" priority="583" operator="containsText" text="1- Bajo">
      <formula>NOT(ISERROR(SEARCH("1- Bajo",D20)))</formula>
    </cfRule>
  </conditionalFormatting>
  <conditionalFormatting sqref="K25:L25">
    <cfRule type="containsText" dxfId="2471" priority="572" operator="containsText" text="3- Moderado">
      <formula>NOT(ISERROR(SEARCH("3- Moderado",K25)))</formula>
    </cfRule>
    <cfRule type="containsText" dxfId="2470" priority="573" operator="containsText" text="6- Moderado">
      <formula>NOT(ISERROR(SEARCH("6- Moderado",K25)))</formula>
    </cfRule>
    <cfRule type="containsText" dxfId="2469" priority="574" operator="containsText" text="4- Moderado">
      <formula>NOT(ISERROR(SEARCH("4- Moderado",K25)))</formula>
    </cfRule>
    <cfRule type="containsText" dxfId="2468" priority="575" operator="containsText" text="3- Bajo">
      <formula>NOT(ISERROR(SEARCH("3- Bajo",K25)))</formula>
    </cfRule>
    <cfRule type="containsText" dxfId="2467" priority="576" operator="containsText" text="4- Bajo">
      <formula>NOT(ISERROR(SEARCH("4- Bajo",K25)))</formula>
    </cfRule>
    <cfRule type="containsText" dxfId="2466" priority="577" operator="containsText" text="1- Bajo">
      <formula>NOT(ISERROR(SEARCH("1- Bajo",K25)))</formula>
    </cfRule>
  </conditionalFormatting>
  <conditionalFormatting sqref="H25:I25">
    <cfRule type="containsText" dxfId="2465" priority="566" operator="containsText" text="3- Moderado">
      <formula>NOT(ISERROR(SEARCH("3- Moderado",H25)))</formula>
    </cfRule>
    <cfRule type="containsText" dxfId="2464" priority="567" operator="containsText" text="6- Moderado">
      <formula>NOT(ISERROR(SEARCH("6- Moderado",H25)))</formula>
    </cfRule>
    <cfRule type="containsText" dxfId="2463" priority="568" operator="containsText" text="4- Moderado">
      <formula>NOT(ISERROR(SEARCH("4- Moderado",H25)))</formula>
    </cfRule>
    <cfRule type="containsText" dxfId="2462" priority="569" operator="containsText" text="3- Bajo">
      <formula>NOT(ISERROR(SEARCH("3- Bajo",H25)))</formula>
    </cfRule>
    <cfRule type="containsText" dxfId="2461" priority="570" operator="containsText" text="4- Bajo">
      <formula>NOT(ISERROR(SEARCH("4- Bajo",H25)))</formula>
    </cfRule>
    <cfRule type="containsText" dxfId="2460" priority="571" operator="containsText" text="1- Bajo">
      <formula>NOT(ISERROR(SEARCH("1- Bajo",H25)))</formula>
    </cfRule>
  </conditionalFormatting>
  <conditionalFormatting sqref="A25 C25:E25">
    <cfRule type="containsText" dxfId="2459" priority="560" operator="containsText" text="3- Moderado">
      <formula>NOT(ISERROR(SEARCH("3- Moderado",A25)))</formula>
    </cfRule>
    <cfRule type="containsText" dxfId="2458" priority="561" operator="containsText" text="6- Moderado">
      <formula>NOT(ISERROR(SEARCH("6- Moderado",A25)))</formula>
    </cfRule>
    <cfRule type="containsText" dxfId="2457" priority="562" operator="containsText" text="4- Moderado">
      <formula>NOT(ISERROR(SEARCH("4- Moderado",A25)))</formula>
    </cfRule>
    <cfRule type="containsText" dxfId="2456" priority="563" operator="containsText" text="3- Bajo">
      <formula>NOT(ISERROR(SEARCH("3- Bajo",A25)))</formula>
    </cfRule>
    <cfRule type="containsText" dxfId="2455" priority="564" operator="containsText" text="4- Bajo">
      <formula>NOT(ISERROR(SEARCH("4- Bajo",A25)))</formula>
    </cfRule>
    <cfRule type="containsText" dxfId="2454" priority="565" operator="containsText" text="1- Bajo">
      <formula>NOT(ISERROR(SEARCH("1- Bajo",A25)))</formula>
    </cfRule>
  </conditionalFormatting>
  <conditionalFormatting sqref="F25:G25">
    <cfRule type="containsText" dxfId="2453" priority="554" operator="containsText" text="3- Moderado">
      <formula>NOT(ISERROR(SEARCH("3- Moderado",F25)))</formula>
    </cfRule>
    <cfRule type="containsText" dxfId="2452" priority="555" operator="containsText" text="6- Moderado">
      <formula>NOT(ISERROR(SEARCH("6- Moderado",F25)))</formula>
    </cfRule>
    <cfRule type="containsText" dxfId="2451" priority="556" operator="containsText" text="4- Moderado">
      <formula>NOT(ISERROR(SEARCH("4- Moderado",F25)))</formula>
    </cfRule>
    <cfRule type="containsText" dxfId="2450" priority="557" operator="containsText" text="3- Bajo">
      <formula>NOT(ISERROR(SEARCH("3- Bajo",F25)))</formula>
    </cfRule>
    <cfRule type="containsText" dxfId="2449" priority="558" operator="containsText" text="4- Bajo">
      <formula>NOT(ISERROR(SEARCH("4- Bajo",F25)))</formula>
    </cfRule>
    <cfRule type="containsText" dxfId="2448" priority="559" operator="containsText" text="1- Bajo">
      <formula>NOT(ISERROR(SEARCH("1- Bajo",F25)))</formula>
    </cfRule>
  </conditionalFormatting>
  <conditionalFormatting sqref="J25:J29">
    <cfRule type="containsText" dxfId="2447" priority="549" operator="containsText" text="Bajo">
      <formula>NOT(ISERROR(SEARCH("Bajo",J25)))</formula>
    </cfRule>
    <cfRule type="containsText" dxfId="2446" priority="550" operator="containsText" text="Moderado">
      <formula>NOT(ISERROR(SEARCH("Moderado",J25)))</formula>
    </cfRule>
    <cfRule type="containsText" dxfId="2445" priority="551" operator="containsText" text="Alto">
      <formula>NOT(ISERROR(SEARCH("Alto",J25)))</formula>
    </cfRule>
    <cfRule type="containsText" dxfId="2444" priority="552" operator="containsText" text="Extremo">
      <formula>NOT(ISERROR(SEARCH("Extremo",J25)))</formula>
    </cfRule>
    <cfRule type="colorScale" priority="553">
      <colorScale>
        <cfvo type="min"/>
        <cfvo type="max"/>
        <color rgb="FFFF7128"/>
        <color rgb="FFFFEF9C"/>
      </colorScale>
    </cfRule>
  </conditionalFormatting>
  <conditionalFormatting sqref="M25:M29">
    <cfRule type="containsText" dxfId="2443" priority="524" operator="containsText" text="Moderado">
      <formula>NOT(ISERROR(SEARCH("Moderado",M25)))</formula>
    </cfRule>
    <cfRule type="containsText" dxfId="2442" priority="544" operator="containsText" text="Bajo">
      <formula>NOT(ISERROR(SEARCH("Bajo",M25)))</formula>
    </cfRule>
    <cfRule type="containsText" dxfId="2441" priority="545" operator="containsText" text="Moderado">
      <formula>NOT(ISERROR(SEARCH("Moderado",M25)))</formula>
    </cfRule>
    <cfRule type="containsText" dxfId="2440" priority="546" operator="containsText" text="Alto">
      <formula>NOT(ISERROR(SEARCH("Alto",M25)))</formula>
    </cfRule>
    <cfRule type="containsText" dxfId="2439" priority="547" operator="containsText" text="Extremo">
      <formula>NOT(ISERROR(SEARCH("Extremo",M25)))</formula>
    </cfRule>
    <cfRule type="colorScale" priority="548">
      <colorScale>
        <cfvo type="min"/>
        <cfvo type="max"/>
        <color rgb="FFFF7128"/>
        <color rgb="FFFFEF9C"/>
      </colorScale>
    </cfRule>
  </conditionalFormatting>
  <conditionalFormatting sqref="N25">
    <cfRule type="containsText" dxfId="2438" priority="538" operator="containsText" text="3- Moderado">
      <formula>NOT(ISERROR(SEARCH("3- Moderado",N25)))</formula>
    </cfRule>
    <cfRule type="containsText" dxfId="2437" priority="539" operator="containsText" text="6- Moderado">
      <formula>NOT(ISERROR(SEARCH("6- Moderado",N25)))</formula>
    </cfRule>
    <cfRule type="containsText" dxfId="2436" priority="540" operator="containsText" text="4- Moderado">
      <formula>NOT(ISERROR(SEARCH("4- Moderado",N25)))</formula>
    </cfRule>
    <cfRule type="containsText" dxfId="2435" priority="541" operator="containsText" text="3- Bajo">
      <formula>NOT(ISERROR(SEARCH("3- Bajo",N25)))</formula>
    </cfRule>
    <cfRule type="containsText" dxfId="2434" priority="542" operator="containsText" text="4- Bajo">
      <formula>NOT(ISERROR(SEARCH("4- Bajo",N25)))</formula>
    </cfRule>
    <cfRule type="containsText" dxfId="2433" priority="543" operator="containsText" text="1- Bajo">
      <formula>NOT(ISERROR(SEARCH("1- Bajo",N25)))</formula>
    </cfRule>
  </conditionalFormatting>
  <conditionalFormatting sqref="H25:H29">
    <cfRule type="containsText" dxfId="2432" priority="525" operator="containsText" text="Muy Alta">
      <formula>NOT(ISERROR(SEARCH("Muy Alta",H25)))</formula>
    </cfRule>
    <cfRule type="containsText" dxfId="2431" priority="526" operator="containsText" text="Alta">
      <formula>NOT(ISERROR(SEARCH("Alta",H25)))</formula>
    </cfRule>
    <cfRule type="containsText" dxfId="2430" priority="527" operator="containsText" text="Muy Alta">
      <formula>NOT(ISERROR(SEARCH("Muy Alta",H25)))</formula>
    </cfRule>
    <cfRule type="containsText" dxfId="2429" priority="532" operator="containsText" text="Muy Baja">
      <formula>NOT(ISERROR(SEARCH("Muy Baja",H25)))</formula>
    </cfRule>
    <cfRule type="containsText" dxfId="2428" priority="533" operator="containsText" text="Baja">
      <formula>NOT(ISERROR(SEARCH("Baja",H25)))</formula>
    </cfRule>
    <cfRule type="containsText" dxfId="2427" priority="534" operator="containsText" text="Media">
      <formula>NOT(ISERROR(SEARCH("Media",H25)))</formula>
    </cfRule>
    <cfRule type="containsText" dxfId="2426" priority="535" operator="containsText" text="Alta">
      <formula>NOT(ISERROR(SEARCH("Alta",H25)))</formula>
    </cfRule>
    <cfRule type="containsText" dxfId="2425" priority="537" operator="containsText" text="Muy Alta">
      <formula>NOT(ISERROR(SEARCH("Muy Alta",H25)))</formula>
    </cfRule>
  </conditionalFormatting>
  <conditionalFormatting sqref="I25:I29">
    <cfRule type="containsText" dxfId="2424" priority="528" operator="containsText" text="Catastrófico">
      <formula>NOT(ISERROR(SEARCH("Catastrófico",I25)))</formula>
    </cfRule>
    <cfRule type="containsText" dxfId="2423" priority="529" operator="containsText" text="Mayor">
      <formula>NOT(ISERROR(SEARCH("Mayor",I25)))</formula>
    </cfRule>
    <cfRule type="containsText" dxfId="2422" priority="530" operator="containsText" text="Menor">
      <formula>NOT(ISERROR(SEARCH("Menor",I25)))</formula>
    </cfRule>
    <cfRule type="containsText" dxfId="2421" priority="531" operator="containsText" text="Leve">
      <formula>NOT(ISERROR(SEARCH("Leve",I25)))</formula>
    </cfRule>
    <cfRule type="containsText" dxfId="2420" priority="536" operator="containsText" text="Moderado">
      <formula>NOT(ISERROR(SEARCH("Moderado",I25)))</formula>
    </cfRule>
  </conditionalFormatting>
  <conditionalFormatting sqref="K25:K29">
    <cfRule type="containsText" dxfId="2419" priority="523" operator="containsText" text="Media">
      <formula>NOT(ISERROR(SEARCH("Media",K25)))</formula>
    </cfRule>
  </conditionalFormatting>
  <conditionalFormatting sqref="L25:L29">
    <cfRule type="containsText" dxfId="2418" priority="522" operator="containsText" text="Moderado">
      <formula>NOT(ISERROR(SEARCH("Moderado",L25)))</formula>
    </cfRule>
  </conditionalFormatting>
  <conditionalFormatting sqref="J25:J29">
    <cfRule type="containsText" dxfId="2417" priority="521" operator="containsText" text="Moderado">
      <formula>NOT(ISERROR(SEARCH("Moderado",J25)))</formula>
    </cfRule>
  </conditionalFormatting>
  <conditionalFormatting sqref="J25:J29">
    <cfRule type="containsText" dxfId="2416" priority="519" operator="containsText" text="Bajo">
      <formula>NOT(ISERROR(SEARCH("Bajo",J25)))</formula>
    </cfRule>
    <cfRule type="containsText" dxfId="2415" priority="520" operator="containsText" text="Extremo">
      <formula>NOT(ISERROR(SEARCH("Extremo",J25)))</formula>
    </cfRule>
  </conditionalFormatting>
  <conditionalFormatting sqref="K25:K29">
    <cfRule type="containsText" dxfId="2414" priority="517" operator="containsText" text="Baja">
      <formula>NOT(ISERROR(SEARCH("Baja",K25)))</formula>
    </cfRule>
    <cfRule type="containsText" dxfId="2413" priority="518" operator="containsText" text="Muy Baja">
      <formula>NOT(ISERROR(SEARCH("Muy Baja",K25)))</formula>
    </cfRule>
  </conditionalFormatting>
  <conditionalFormatting sqref="K25:K29">
    <cfRule type="containsText" dxfId="2412" priority="515" operator="containsText" text="Muy Alta">
      <formula>NOT(ISERROR(SEARCH("Muy Alta",K25)))</formula>
    </cfRule>
    <cfRule type="containsText" dxfId="2411" priority="516" operator="containsText" text="Alta">
      <formula>NOT(ISERROR(SEARCH("Alta",K25)))</formula>
    </cfRule>
  </conditionalFormatting>
  <conditionalFormatting sqref="L25:L29">
    <cfRule type="containsText" dxfId="2410" priority="511" operator="containsText" text="Catastrófico">
      <formula>NOT(ISERROR(SEARCH("Catastrófico",L25)))</formula>
    </cfRule>
    <cfRule type="containsText" dxfId="2409" priority="512" operator="containsText" text="Mayor">
      <formula>NOT(ISERROR(SEARCH("Mayor",L25)))</formula>
    </cfRule>
    <cfRule type="containsText" dxfId="2408" priority="513" operator="containsText" text="Menor">
      <formula>NOT(ISERROR(SEARCH("Menor",L25)))</formula>
    </cfRule>
    <cfRule type="containsText" dxfId="2407" priority="514" operator="containsText" text="Leve">
      <formula>NOT(ISERROR(SEARCH("Leve",L25)))</formula>
    </cfRule>
  </conditionalFormatting>
  <conditionalFormatting sqref="K30:L30">
    <cfRule type="containsText" dxfId="2406" priority="505" operator="containsText" text="3- Moderado">
      <formula>NOT(ISERROR(SEARCH("3- Moderado",K30)))</formula>
    </cfRule>
    <cfRule type="containsText" dxfId="2405" priority="506" operator="containsText" text="6- Moderado">
      <formula>NOT(ISERROR(SEARCH("6- Moderado",K30)))</formula>
    </cfRule>
    <cfRule type="containsText" dxfId="2404" priority="507" operator="containsText" text="4- Moderado">
      <formula>NOT(ISERROR(SEARCH("4- Moderado",K30)))</formula>
    </cfRule>
    <cfRule type="containsText" dxfId="2403" priority="508" operator="containsText" text="3- Bajo">
      <formula>NOT(ISERROR(SEARCH("3- Bajo",K30)))</formula>
    </cfRule>
    <cfRule type="containsText" dxfId="2402" priority="509" operator="containsText" text="4- Bajo">
      <formula>NOT(ISERROR(SEARCH("4- Bajo",K30)))</formula>
    </cfRule>
    <cfRule type="containsText" dxfId="2401" priority="510" operator="containsText" text="1- Bajo">
      <formula>NOT(ISERROR(SEARCH("1- Bajo",K30)))</formula>
    </cfRule>
  </conditionalFormatting>
  <conditionalFormatting sqref="H30:I30">
    <cfRule type="containsText" dxfId="2400" priority="499" operator="containsText" text="3- Moderado">
      <formula>NOT(ISERROR(SEARCH("3- Moderado",H30)))</formula>
    </cfRule>
    <cfRule type="containsText" dxfId="2399" priority="500" operator="containsText" text="6- Moderado">
      <formula>NOT(ISERROR(SEARCH("6- Moderado",H30)))</formula>
    </cfRule>
    <cfRule type="containsText" dxfId="2398" priority="501" operator="containsText" text="4- Moderado">
      <formula>NOT(ISERROR(SEARCH("4- Moderado",H30)))</formula>
    </cfRule>
    <cfRule type="containsText" dxfId="2397" priority="502" operator="containsText" text="3- Bajo">
      <formula>NOT(ISERROR(SEARCH("3- Bajo",H30)))</formula>
    </cfRule>
    <cfRule type="containsText" dxfId="2396" priority="503" operator="containsText" text="4- Bajo">
      <formula>NOT(ISERROR(SEARCH("4- Bajo",H30)))</formula>
    </cfRule>
    <cfRule type="containsText" dxfId="2395" priority="504" operator="containsText" text="1- Bajo">
      <formula>NOT(ISERROR(SEARCH("1- Bajo",H30)))</formula>
    </cfRule>
  </conditionalFormatting>
  <conditionalFormatting sqref="A30 C30:E30">
    <cfRule type="containsText" dxfId="2394" priority="493" operator="containsText" text="3- Moderado">
      <formula>NOT(ISERROR(SEARCH("3- Moderado",A30)))</formula>
    </cfRule>
    <cfRule type="containsText" dxfId="2393" priority="494" operator="containsText" text="6- Moderado">
      <formula>NOT(ISERROR(SEARCH("6- Moderado",A30)))</formula>
    </cfRule>
    <cfRule type="containsText" dxfId="2392" priority="495" operator="containsText" text="4- Moderado">
      <formula>NOT(ISERROR(SEARCH("4- Moderado",A30)))</formula>
    </cfRule>
    <cfRule type="containsText" dxfId="2391" priority="496" operator="containsText" text="3- Bajo">
      <formula>NOT(ISERROR(SEARCH("3- Bajo",A30)))</formula>
    </cfRule>
    <cfRule type="containsText" dxfId="2390" priority="497" operator="containsText" text="4- Bajo">
      <formula>NOT(ISERROR(SEARCH("4- Bajo",A30)))</formula>
    </cfRule>
    <cfRule type="containsText" dxfId="2389" priority="498" operator="containsText" text="1- Bajo">
      <formula>NOT(ISERROR(SEARCH("1- Bajo",A30)))</formula>
    </cfRule>
  </conditionalFormatting>
  <conditionalFormatting sqref="F30:G30">
    <cfRule type="containsText" dxfId="2388" priority="487" operator="containsText" text="3- Moderado">
      <formula>NOT(ISERROR(SEARCH("3- Moderado",F30)))</formula>
    </cfRule>
    <cfRule type="containsText" dxfId="2387" priority="488" operator="containsText" text="6- Moderado">
      <formula>NOT(ISERROR(SEARCH("6- Moderado",F30)))</formula>
    </cfRule>
    <cfRule type="containsText" dxfId="2386" priority="489" operator="containsText" text="4- Moderado">
      <formula>NOT(ISERROR(SEARCH("4- Moderado",F30)))</formula>
    </cfRule>
    <cfRule type="containsText" dxfId="2385" priority="490" operator="containsText" text="3- Bajo">
      <formula>NOT(ISERROR(SEARCH("3- Bajo",F30)))</formula>
    </cfRule>
    <cfRule type="containsText" dxfId="2384" priority="491" operator="containsText" text="4- Bajo">
      <formula>NOT(ISERROR(SEARCH("4- Bajo",F30)))</formula>
    </cfRule>
    <cfRule type="containsText" dxfId="2383" priority="492" operator="containsText" text="1- Bajo">
      <formula>NOT(ISERROR(SEARCH("1- Bajo",F30)))</formula>
    </cfRule>
  </conditionalFormatting>
  <conditionalFormatting sqref="J30:J34">
    <cfRule type="containsText" dxfId="2382" priority="482" operator="containsText" text="Bajo">
      <formula>NOT(ISERROR(SEARCH("Bajo",J30)))</formula>
    </cfRule>
    <cfRule type="containsText" dxfId="2381" priority="483" operator="containsText" text="Moderado">
      <formula>NOT(ISERROR(SEARCH("Moderado",J30)))</formula>
    </cfRule>
    <cfRule type="containsText" dxfId="2380" priority="484" operator="containsText" text="Alto">
      <formula>NOT(ISERROR(SEARCH("Alto",J30)))</formula>
    </cfRule>
    <cfRule type="containsText" dxfId="2379" priority="485" operator="containsText" text="Extremo">
      <formula>NOT(ISERROR(SEARCH("Extremo",J30)))</formula>
    </cfRule>
    <cfRule type="colorScale" priority="486">
      <colorScale>
        <cfvo type="min"/>
        <cfvo type="max"/>
        <color rgb="FFFF7128"/>
        <color rgb="FFFFEF9C"/>
      </colorScale>
    </cfRule>
  </conditionalFormatting>
  <conditionalFormatting sqref="M30:M34">
    <cfRule type="containsText" dxfId="2378" priority="457" operator="containsText" text="Moderado">
      <formula>NOT(ISERROR(SEARCH("Moderado",M30)))</formula>
    </cfRule>
    <cfRule type="containsText" dxfId="2377" priority="477" operator="containsText" text="Bajo">
      <formula>NOT(ISERROR(SEARCH("Bajo",M30)))</formula>
    </cfRule>
    <cfRule type="containsText" dxfId="2376" priority="478" operator="containsText" text="Moderado">
      <formula>NOT(ISERROR(SEARCH("Moderado",M30)))</formula>
    </cfRule>
    <cfRule type="containsText" dxfId="2375" priority="479" operator="containsText" text="Alto">
      <formula>NOT(ISERROR(SEARCH("Alto",M30)))</formula>
    </cfRule>
    <cfRule type="containsText" dxfId="2374" priority="480" operator="containsText" text="Extremo">
      <formula>NOT(ISERROR(SEARCH("Extremo",M30)))</formula>
    </cfRule>
    <cfRule type="colorScale" priority="481">
      <colorScale>
        <cfvo type="min"/>
        <cfvo type="max"/>
        <color rgb="FFFF7128"/>
        <color rgb="FFFFEF9C"/>
      </colorScale>
    </cfRule>
  </conditionalFormatting>
  <conditionalFormatting sqref="N30">
    <cfRule type="containsText" dxfId="2373" priority="471" operator="containsText" text="3- Moderado">
      <formula>NOT(ISERROR(SEARCH("3- Moderado",N30)))</formula>
    </cfRule>
    <cfRule type="containsText" dxfId="2372" priority="472" operator="containsText" text="6- Moderado">
      <formula>NOT(ISERROR(SEARCH("6- Moderado",N30)))</formula>
    </cfRule>
    <cfRule type="containsText" dxfId="2371" priority="473" operator="containsText" text="4- Moderado">
      <formula>NOT(ISERROR(SEARCH("4- Moderado",N30)))</formula>
    </cfRule>
    <cfRule type="containsText" dxfId="2370" priority="474" operator="containsText" text="3- Bajo">
      <formula>NOT(ISERROR(SEARCH("3- Bajo",N30)))</formula>
    </cfRule>
    <cfRule type="containsText" dxfId="2369" priority="475" operator="containsText" text="4- Bajo">
      <formula>NOT(ISERROR(SEARCH("4- Bajo",N30)))</formula>
    </cfRule>
    <cfRule type="containsText" dxfId="2368" priority="476" operator="containsText" text="1- Bajo">
      <formula>NOT(ISERROR(SEARCH("1- Bajo",N30)))</formula>
    </cfRule>
  </conditionalFormatting>
  <conditionalFormatting sqref="H30:H34">
    <cfRule type="containsText" dxfId="2367" priority="458" operator="containsText" text="Muy Alta">
      <formula>NOT(ISERROR(SEARCH("Muy Alta",H30)))</formula>
    </cfRule>
    <cfRule type="containsText" dxfId="2366" priority="459" operator="containsText" text="Alta">
      <formula>NOT(ISERROR(SEARCH("Alta",H30)))</formula>
    </cfRule>
    <cfRule type="containsText" dxfId="2365" priority="460" operator="containsText" text="Muy Alta">
      <formula>NOT(ISERROR(SEARCH("Muy Alta",H30)))</formula>
    </cfRule>
    <cfRule type="containsText" dxfId="2364" priority="465" operator="containsText" text="Muy Baja">
      <formula>NOT(ISERROR(SEARCH("Muy Baja",H30)))</formula>
    </cfRule>
    <cfRule type="containsText" dxfId="2363" priority="466" operator="containsText" text="Baja">
      <formula>NOT(ISERROR(SEARCH("Baja",H30)))</formula>
    </cfRule>
    <cfRule type="containsText" dxfId="2362" priority="467" operator="containsText" text="Media">
      <formula>NOT(ISERROR(SEARCH("Media",H30)))</formula>
    </cfRule>
    <cfRule type="containsText" dxfId="2361" priority="468" operator="containsText" text="Alta">
      <formula>NOT(ISERROR(SEARCH("Alta",H30)))</formula>
    </cfRule>
    <cfRule type="containsText" dxfId="2360" priority="470" operator="containsText" text="Muy Alta">
      <formula>NOT(ISERROR(SEARCH("Muy Alta",H30)))</formula>
    </cfRule>
  </conditionalFormatting>
  <conditionalFormatting sqref="I30:I34">
    <cfRule type="containsText" dxfId="2359" priority="461" operator="containsText" text="Catastrófico">
      <formula>NOT(ISERROR(SEARCH("Catastrófico",I30)))</formula>
    </cfRule>
    <cfRule type="containsText" dxfId="2358" priority="462" operator="containsText" text="Mayor">
      <formula>NOT(ISERROR(SEARCH("Mayor",I30)))</formula>
    </cfRule>
    <cfRule type="containsText" dxfId="2357" priority="463" operator="containsText" text="Menor">
      <formula>NOT(ISERROR(SEARCH("Menor",I30)))</formula>
    </cfRule>
    <cfRule type="containsText" dxfId="2356" priority="464" operator="containsText" text="Leve">
      <formula>NOT(ISERROR(SEARCH("Leve",I30)))</formula>
    </cfRule>
    <cfRule type="containsText" dxfId="2355" priority="469" operator="containsText" text="Moderado">
      <formula>NOT(ISERROR(SEARCH("Moderado",I30)))</formula>
    </cfRule>
  </conditionalFormatting>
  <conditionalFormatting sqref="K30:K34">
    <cfRule type="containsText" dxfId="2354" priority="456" operator="containsText" text="Media">
      <formula>NOT(ISERROR(SEARCH("Media",K30)))</formula>
    </cfRule>
  </conditionalFormatting>
  <conditionalFormatting sqref="L30:L34">
    <cfRule type="containsText" dxfId="2353" priority="455" operator="containsText" text="Moderado">
      <formula>NOT(ISERROR(SEARCH("Moderado",L30)))</formula>
    </cfRule>
  </conditionalFormatting>
  <conditionalFormatting sqref="J30:J34">
    <cfRule type="containsText" dxfId="2352" priority="454" operator="containsText" text="Moderado">
      <formula>NOT(ISERROR(SEARCH("Moderado",J30)))</formula>
    </cfRule>
  </conditionalFormatting>
  <conditionalFormatting sqref="J30:J34">
    <cfRule type="containsText" dxfId="2351" priority="452" operator="containsText" text="Bajo">
      <formula>NOT(ISERROR(SEARCH("Bajo",J30)))</formula>
    </cfRule>
    <cfRule type="containsText" dxfId="2350" priority="453" operator="containsText" text="Extremo">
      <formula>NOT(ISERROR(SEARCH("Extremo",J30)))</formula>
    </cfRule>
  </conditionalFormatting>
  <conditionalFormatting sqref="K30:K34">
    <cfRule type="containsText" dxfId="2349" priority="450" operator="containsText" text="Baja">
      <formula>NOT(ISERROR(SEARCH("Baja",K30)))</formula>
    </cfRule>
    <cfRule type="containsText" dxfId="2348" priority="451" operator="containsText" text="Muy Baja">
      <formula>NOT(ISERROR(SEARCH("Muy Baja",K30)))</formula>
    </cfRule>
  </conditionalFormatting>
  <conditionalFormatting sqref="K30:K34">
    <cfRule type="containsText" dxfId="2347" priority="448" operator="containsText" text="Muy Alta">
      <formula>NOT(ISERROR(SEARCH("Muy Alta",K30)))</formula>
    </cfRule>
    <cfRule type="containsText" dxfId="2346" priority="449" operator="containsText" text="Alta">
      <formula>NOT(ISERROR(SEARCH("Alta",K30)))</formula>
    </cfRule>
  </conditionalFormatting>
  <conditionalFormatting sqref="L30:L34">
    <cfRule type="containsText" dxfId="2345" priority="444" operator="containsText" text="Catastrófico">
      <formula>NOT(ISERROR(SEARCH("Catastrófico",L30)))</formula>
    </cfRule>
    <cfRule type="containsText" dxfId="2344" priority="445" operator="containsText" text="Mayor">
      <formula>NOT(ISERROR(SEARCH("Mayor",L30)))</formula>
    </cfRule>
    <cfRule type="containsText" dxfId="2343" priority="446" operator="containsText" text="Menor">
      <formula>NOT(ISERROR(SEARCH("Menor",L30)))</formula>
    </cfRule>
    <cfRule type="containsText" dxfId="2342" priority="447" operator="containsText" text="Leve">
      <formula>NOT(ISERROR(SEARCH("Leve",L30)))</formula>
    </cfRule>
  </conditionalFormatting>
  <conditionalFormatting sqref="K35:L35">
    <cfRule type="containsText" dxfId="2341" priority="438" operator="containsText" text="3- Moderado">
      <formula>NOT(ISERROR(SEARCH("3- Moderado",K35)))</formula>
    </cfRule>
    <cfRule type="containsText" dxfId="2340" priority="439" operator="containsText" text="6- Moderado">
      <formula>NOT(ISERROR(SEARCH("6- Moderado",K35)))</formula>
    </cfRule>
    <cfRule type="containsText" dxfId="2339" priority="440" operator="containsText" text="4- Moderado">
      <formula>NOT(ISERROR(SEARCH("4- Moderado",K35)))</formula>
    </cfRule>
    <cfRule type="containsText" dxfId="2338" priority="441" operator="containsText" text="3- Bajo">
      <formula>NOT(ISERROR(SEARCH("3- Bajo",K35)))</formula>
    </cfRule>
    <cfRule type="containsText" dxfId="2337" priority="442" operator="containsText" text="4- Bajo">
      <formula>NOT(ISERROR(SEARCH("4- Bajo",K35)))</formula>
    </cfRule>
    <cfRule type="containsText" dxfId="2336" priority="443" operator="containsText" text="1- Bajo">
      <formula>NOT(ISERROR(SEARCH("1- Bajo",K35)))</formula>
    </cfRule>
  </conditionalFormatting>
  <conditionalFormatting sqref="H35:I35">
    <cfRule type="containsText" dxfId="2335" priority="432" operator="containsText" text="3- Moderado">
      <formula>NOT(ISERROR(SEARCH("3- Moderado",H35)))</formula>
    </cfRule>
    <cfRule type="containsText" dxfId="2334" priority="433" operator="containsText" text="6- Moderado">
      <formula>NOT(ISERROR(SEARCH("6- Moderado",H35)))</formula>
    </cfRule>
    <cfRule type="containsText" dxfId="2333" priority="434" operator="containsText" text="4- Moderado">
      <formula>NOT(ISERROR(SEARCH("4- Moderado",H35)))</formula>
    </cfRule>
    <cfRule type="containsText" dxfId="2332" priority="435" operator="containsText" text="3- Bajo">
      <formula>NOT(ISERROR(SEARCH("3- Bajo",H35)))</formula>
    </cfRule>
    <cfRule type="containsText" dxfId="2331" priority="436" operator="containsText" text="4- Bajo">
      <formula>NOT(ISERROR(SEARCH("4- Bajo",H35)))</formula>
    </cfRule>
    <cfRule type="containsText" dxfId="2330" priority="437" operator="containsText" text="1- Bajo">
      <formula>NOT(ISERROR(SEARCH("1- Bajo",H35)))</formula>
    </cfRule>
  </conditionalFormatting>
  <conditionalFormatting sqref="A35 C35:E35">
    <cfRule type="containsText" dxfId="2329" priority="426" operator="containsText" text="3- Moderado">
      <formula>NOT(ISERROR(SEARCH("3- Moderado",A35)))</formula>
    </cfRule>
    <cfRule type="containsText" dxfId="2328" priority="427" operator="containsText" text="6- Moderado">
      <formula>NOT(ISERROR(SEARCH("6- Moderado",A35)))</formula>
    </cfRule>
    <cfRule type="containsText" dxfId="2327" priority="428" operator="containsText" text="4- Moderado">
      <formula>NOT(ISERROR(SEARCH("4- Moderado",A35)))</formula>
    </cfRule>
    <cfRule type="containsText" dxfId="2326" priority="429" operator="containsText" text="3- Bajo">
      <formula>NOT(ISERROR(SEARCH("3- Bajo",A35)))</formula>
    </cfRule>
    <cfRule type="containsText" dxfId="2325" priority="430" operator="containsText" text="4- Bajo">
      <formula>NOT(ISERROR(SEARCH("4- Bajo",A35)))</formula>
    </cfRule>
    <cfRule type="containsText" dxfId="2324" priority="431" operator="containsText" text="1- Bajo">
      <formula>NOT(ISERROR(SEARCH("1- Bajo",A35)))</formula>
    </cfRule>
  </conditionalFormatting>
  <conditionalFormatting sqref="F35:G35">
    <cfRule type="containsText" dxfId="2323" priority="420" operator="containsText" text="3- Moderado">
      <formula>NOT(ISERROR(SEARCH("3- Moderado",F35)))</formula>
    </cfRule>
    <cfRule type="containsText" dxfId="2322" priority="421" operator="containsText" text="6- Moderado">
      <formula>NOT(ISERROR(SEARCH("6- Moderado",F35)))</formula>
    </cfRule>
    <cfRule type="containsText" dxfId="2321" priority="422" operator="containsText" text="4- Moderado">
      <formula>NOT(ISERROR(SEARCH("4- Moderado",F35)))</formula>
    </cfRule>
    <cfRule type="containsText" dxfId="2320" priority="423" operator="containsText" text="3- Bajo">
      <formula>NOT(ISERROR(SEARCH("3- Bajo",F35)))</formula>
    </cfRule>
    <cfRule type="containsText" dxfId="2319" priority="424" operator="containsText" text="4- Bajo">
      <formula>NOT(ISERROR(SEARCH("4- Bajo",F35)))</formula>
    </cfRule>
    <cfRule type="containsText" dxfId="2318" priority="425" operator="containsText" text="1- Bajo">
      <formula>NOT(ISERROR(SEARCH("1- Bajo",F35)))</formula>
    </cfRule>
  </conditionalFormatting>
  <conditionalFormatting sqref="J35:J39">
    <cfRule type="containsText" dxfId="2317" priority="415" operator="containsText" text="Bajo">
      <formula>NOT(ISERROR(SEARCH("Bajo",J35)))</formula>
    </cfRule>
    <cfRule type="containsText" dxfId="2316" priority="416" operator="containsText" text="Moderado">
      <formula>NOT(ISERROR(SEARCH("Moderado",J35)))</formula>
    </cfRule>
    <cfRule type="containsText" dxfId="2315" priority="417" operator="containsText" text="Alto">
      <formula>NOT(ISERROR(SEARCH("Alto",J35)))</formula>
    </cfRule>
    <cfRule type="containsText" dxfId="2314" priority="418" operator="containsText" text="Extremo">
      <formula>NOT(ISERROR(SEARCH("Extremo",J35)))</formula>
    </cfRule>
    <cfRule type="colorScale" priority="419">
      <colorScale>
        <cfvo type="min"/>
        <cfvo type="max"/>
        <color rgb="FFFF7128"/>
        <color rgb="FFFFEF9C"/>
      </colorScale>
    </cfRule>
  </conditionalFormatting>
  <conditionalFormatting sqref="M35:M39">
    <cfRule type="containsText" dxfId="2313" priority="390" operator="containsText" text="Moderado">
      <formula>NOT(ISERROR(SEARCH("Moderado",M35)))</formula>
    </cfRule>
    <cfRule type="containsText" dxfId="2312" priority="410" operator="containsText" text="Bajo">
      <formula>NOT(ISERROR(SEARCH("Bajo",M35)))</formula>
    </cfRule>
    <cfRule type="containsText" dxfId="2311" priority="411" operator="containsText" text="Moderado">
      <formula>NOT(ISERROR(SEARCH("Moderado",M35)))</formula>
    </cfRule>
    <cfRule type="containsText" dxfId="2310" priority="412" operator="containsText" text="Alto">
      <formula>NOT(ISERROR(SEARCH("Alto",M35)))</formula>
    </cfRule>
    <cfRule type="containsText" dxfId="2309" priority="413" operator="containsText" text="Extremo">
      <formula>NOT(ISERROR(SEARCH("Extremo",M35)))</formula>
    </cfRule>
    <cfRule type="colorScale" priority="414">
      <colorScale>
        <cfvo type="min"/>
        <cfvo type="max"/>
        <color rgb="FFFF7128"/>
        <color rgb="FFFFEF9C"/>
      </colorScale>
    </cfRule>
  </conditionalFormatting>
  <conditionalFormatting sqref="N35">
    <cfRule type="containsText" dxfId="2308" priority="404" operator="containsText" text="3- Moderado">
      <formula>NOT(ISERROR(SEARCH("3- Moderado",N35)))</formula>
    </cfRule>
    <cfRule type="containsText" dxfId="2307" priority="405" operator="containsText" text="6- Moderado">
      <formula>NOT(ISERROR(SEARCH("6- Moderado",N35)))</formula>
    </cfRule>
    <cfRule type="containsText" dxfId="2306" priority="406" operator="containsText" text="4- Moderado">
      <formula>NOT(ISERROR(SEARCH("4- Moderado",N35)))</formula>
    </cfRule>
    <cfRule type="containsText" dxfId="2305" priority="407" operator="containsText" text="3- Bajo">
      <formula>NOT(ISERROR(SEARCH("3- Bajo",N35)))</formula>
    </cfRule>
    <cfRule type="containsText" dxfId="2304" priority="408" operator="containsText" text="4- Bajo">
      <formula>NOT(ISERROR(SEARCH("4- Bajo",N35)))</formula>
    </cfRule>
    <cfRule type="containsText" dxfId="2303" priority="409" operator="containsText" text="1- Bajo">
      <formula>NOT(ISERROR(SEARCH("1- Bajo",N35)))</formula>
    </cfRule>
  </conditionalFormatting>
  <conditionalFormatting sqref="H35:H39">
    <cfRule type="containsText" dxfId="2302" priority="391" operator="containsText" text="Muy Alta">
      <formula>NOT(ISERROR(SEARCH("Muy Alta",H35)))</formula>
    </cfRule>
    <cfRule type="containsText" dxfId="2301" priority="392" operator="containsText" text="Alta">
      <formula>NOT(ISERROR(SEARCH("Alta",H35)))</formula>
    </cfRule>
    <cfRule type="containsText" dxfId="2300" priority="393" operator="containsText" text="Muy Alta">
      <formula>NOT(ISERROR(SEARCH("Muy Alta",H35)))</formula>
    </cfRule>
    <cfRule type="containsText" dxfId="2299" priority="398" operator="containsText" text="Muy Baja">
      <formula>NOT(ISERROR(SEARCH("Muy Baja",H35)))</formula>
    </cfRule>
    <cfRule type="containsText" dxfId="2298" priority="399" operator="containsText" text="Baja">
      <formula>NOT(ISERROR(SEARCH("Baja",H35)))</formula>
    </cfRule>
    <cfRule type="containsText" dxfId="2297" priority="400" operator="containsText" text="Media">
      <formula>NOT(ISERROR(SEARCH("Media",H35)))</formula>
    </cfRule>
    <cfRule type="containsText" dxfId="2296" priority="401" operator="containsText" text="Alta">
      <formula>NOT(ISERROR(SEARCH("Alta",H35)))</formula>
    </cfRule>
    <cfRule type="containsText" dxfId="2295" priority="403" operator="containsText" text="Muy Alta">
      <formula>NOT(ISERROR(SEARCH("Muy Alta",H35)))</formula>
    </cfRule>
  </conditionalFormatting>
  <conditionalFormatting sqref="I35:I39">
    <cfRule type="containsText" dxfId="2294" priority="394" operator="containsText" text="Catastrófico">
      <formula>NOT(ISERROR(SEARCH("Catastrófico",I35)))</formula>
    </cfRule>
    <cfRule type="containsText" dxfId="2293" priority="395" operator="containsText" text="Mayor">
      <formula>NOT(ISERROR(SEARCH("Mayor",I35)))</formula>
    </cfRule>
    <cfRule type="containsText" dxfId="2292" priority="396" operator="containsText" text="Menor">
      <formula>NOT(ISERROR(SEARCH("Menor",I35)))</formula>
    </cfRule>
    <cfRule type="containsText" dxfId="2291" priority="397" operator="containsText" text="Leve">
      <formula>NOT(ISERROR(SEARCH("Leve",I35)))</formula>
    </cfRule>
    <cfRule type="containsText" dxfId="2290" priority="402" operator="containsText" text="Moderado">
      <formula>NOT(ISERROR(SEARCH("Moderado",I35)))</formula>
    </cfRule>
  </conditionalFormatting>
  <conditionalFormatting sqref="K35:K39">
    <cfRule type="containsText" dxfId="2289" priority="389" operator="containsText" text="Media">
      <formula>NOT(ISERROR(SEARCH("Media",K35)))</formula>
    </cfRule>
  </conditionalFormatting>
  <conditionalFormatting sqref="L35:L39">
    <cfRule type="containsText" dxfId="2288" priority="388" operator="containsText" text="Moderado">
      <formula>NOT(ISERROR(SEARCH("Moderado",L35)))</formula>
    </cfRule>
  </conditionalFormatting>
  <conditionalFormatting sqref="J35:J39">
    <cfRule type="containsText" dxfId="2287" priority="387" operator="containsText" text="Moderado">
      <formula>NOT(ISERROR(SEARCH("Moderado",J35)))</formula>
    </cfRule>
  </conditionalFormatting>
  <conditionalFormatting sqref="J35:J39">
    <cfRule type="containsText" dxfId="2286" priority="385" operator="containsText" text="Bajo">
      <formula>NOT(ISERROR(SEARCH("Bajo",J35)))</formula>
    </cfRule>
    <cfRule type="containsText" dxfId="2285" priority="386" operator="containsText" text="Extremo">
      <formula>NOT(ISERROR(SEARCH("Extremo",J35)))</formula>
    </cfRule>
  </conditionalFormatting>
  <conditionalFormatting sqref="K35:K39">
    <cfRule type="containsText" dxfId="2284" priority="383" operator="containsText" text="Baja">
      <formula>NOT(ISERROR(SEARCH("Baja",K35)))</formula>
    </cfRule>
    <cfRule type="containsText" dxfId="2283" priority="384" operator="containsText" text="Muy Baja">
      <formula>NOT(ISERROR(SEARCH("Muy Baja",K35)))</formula>
    </cfRule>
  </conditionalFormatting>
  <conditionalFormatting sqref="K35:K39">
    <cfRule type="containsText" dxfId="2282" priority="381" operator="containsText" text="Muy Alta">
      <formula>NOT(ISERROR(SEARCH("Muy Alta",K35)))</formula>
    </cfRule>
    <cfRule type="containsText" dxfId="2281" priority="382" operator="containsText" text="Alta">
      <formula>NOT(ISERROR(SEARCH("Alta",K35)))</formula>
    </cfRule>
  </conditionalFormatting>
  <conditionalFormatting sqref="L35:L39">
    <cfRule type="containsText" dxfId="2280" priority="377" operator="containsText" text="Catastrófico">
      <formula>NOT(ISERROR(SEARCH("Catastrófico",L35)))</formula>
    </cfRule>
    <cfRule type="containsText" dxfId="2279" priority="378" operator="containsText" text="Mayor">
      <formula>NOT(ISERROR(SEARCH("Mayor",L35)))</formula>
    </cfRule>
    <cfRule type="containsText" dxfId="2278" priority="379" operator="containsText" text="Menor">
      <formula>NOT(ISERROR(SEARCH("Menor",L35)))</formula>
    </cfRule>
    <cfRule type="containsText" dxfId="2277" priority="380" operator="containsText" text="Leve">
      <formula>NOT(ISERROR(SEARCH("Leve",L35)))</formula>
    </cfRule>
  </conditionalFormatting>
  <conditionalFormatting sqref="K40:L40">
    <cfRule type="containsText" dxfId="2276" priority="371" operator="containsText" text="3- Moderado">
      <formula>NOT(ISERROR(SEARCH("3- Moderado",K40)))</formula>
    </cfRule>
    <cfRule type="containsText" dxfId="2275" priority="372" operator="containsText" text="6- Moderado">
      <formula>NOT(ISERROR(SEARCH("6- Moderado",K40)))</formula>
    </cfRule>
    <cfRule type="containsText" dxfId="2274" priority="373" operator="containsText" text="4- Moderado">
      <formula>NOT(ISERROR(SEARCH("4- Moderado",K40)))</formula>
    </cfRule>
    <cfRule type="containsText" dxfId="2273" priority="374" operator="containsText" text="3- Bajo">
      <formula>NOT(ISERROR(SEARCH("3- Bajo",K40)))</formula>
    </cfRule>
    <cfRule type="containsText" dxfId="2272" priority="375" operator="containsText" text="4- Bajo">
      <formula>NOT(ISERROR(SEARCH("4- Bajo",K40)))</formula>
    </cfRule>
    <cfRule type="containsText" dxfId="2271" priority="376" operator="containsText" text="1- Bajo">
      <formula>NOT(ISERROR(SEARCH("1- Bajo",K40)))</formula>
    </cfRule>
  </conditionalFormatting>
  <conditionalFormatting sqref="H40:I40">
    <cfRule type="containsText" dxfId="2270" priority="365" operator="containsText" text="3- Moderado">
      <formula>NOT(ISERROR(SEARCH("3- Moderado",H40)))</formula>
    </cfRule>
    <cfRule type="containsText" dxfId="2269" priority="366" operator="containsText" text="6- Moderado">
      <formula>NOT(ISERROR(SEARCH("6- Moderado",H40)))</formula>
    </cfRule>
    <cfRule type="containsText" dxfId="2268" priority="367" operator="containsText" text="4- Moderado">
      <formula>NOT(ISERROR(SEARCH("4- Moderado",H40)))</formula>
    </cfRule>
    <cfRule type="containsText" dxfId="2267" priority="368" operator="containsText" text="3- Bajo">
      <formula>NOT(ISERROR(SEARCH("3- Bajo",H40)))</formula>
    </cfRule>
    <cfRule type="containsText" dxfId="2266" priority="369" operator="containsText" text="4- Bajo">
      <formula>NOT(ISERROR(SEARCH("4- Bajo",H40)))</formula>
    </cfRule>
    <cfRule type="containsText" dxfId="2265" priority="370" operator="containsText" text="1- Bajo">
      <formula>NOT(ISERROR(SEARCH("1- Bajo",H40)))</formula>
    </cfRule>
  </conditionalFormatting>
  <conditionalFormatting sqref="A40 C40:E40">
    <cfRule type="containsText" dxfId="2264" priority="359" operator="containsText" text="3- Moderado">
      <formula>NOT(ISERROR(SEARCH("3- Moderado",A40)))</formula>
    </cfRule>
    <cfRule type="containsText" dxfId="2263" priority="360" operator="containsText" text="6- Moderado">
      <formula>NOT(ISERROR(SEARCH("6- Moderado",A40)))</formula>
    </cfRule>
    <cfRule type="containsText" dxfId="2262" priority="361" operator="containsText" text="4- Moderado">
      <formula>NOT(ISERROR(SEARCH("4- Moderado",A40)))</formula>
    </cfRule>
    <cfRule type="containsText" dxfId="2261" priority="362" operator="containsText" text="3- Bajo">
      <formula>NOT(ISERROR(SEARCH("3- Bajo",A40)))</formula>
    </cfRule>
    <cfRule type="containsText" dxfId="2260" priority="363" operator="containsText" text="4- Bajo">
      <formula>NOT(ISERROR(SEARCH("4- Bajo",A40)))</formula>
    </cfRule>
    <cfRule type="containsText" dxfId="2259" priority="364" operator="containsText" text="1- Bajo">
      <formula>NOT(ISERROR(SEARCH("1- Bajo",A40)))</formula>
    </cfRule>
  </conditionalFormatting>
  <conditionalFormatting sqref="F40:G40">
    <cfRule type="containsText" dxfId="2258" priority="353" operator="containsText" text="3- Moderado">
      <formula>NOT(ISERROR(SEARCH("3- Moderado",F40)))</formula>
    </cfRule>
    <cfRule type="containsText" dxfId="2257" priority="354" operator="containsText" text="6- Moderado">
      <formula>NOT(ISERROR(SEARCH("6- Moderado",F40)))</formula>
    </cfRule>
    <cfRule type="containsText" dxfId="2256" priority="355" operator="containsText" text="4- Moderado">
      <formula>NOT(ISERROR(SEARCH("4- Moderado",F40)))</formula>
    </cfRule>
    <cfRule type="containsText" dxfId="2255" priority="356" operator="containsText" text="3- Bajo">
      <formula>NOT(ISERROR(SEARCH("3- Bajo",F40)))</formula>
    </cfRule>
    <cfRule type="containsText" dxfId="2254" priority="357" operator="containsText" text="4- Bajo">
      <formula>NOT(ISERROR(SEARCH("4- Bajo",F40)))</formula>
    </cfRule>
    <cfRule type="containsText" dxfId="2253" priority="358" operator="containsText" text="1- Bajo">
      <formula>NOT(ISERROR(SEARCH("1- Bajo",F40)))</formula>
    </cfRule>
  </conditionalFormatting>
  <conditionalFormatting sqref="J40:J44">
    <cfRule type="containsText" dxfId="2252" priority="348" operator="containsText" text="Bajo">
      <formula>NOT(ISERROR(SEARCH("Bajo",J40)))</formula>
    </cfRule>
    <cfRule type="containsText" dxfId="2251" priority="349" operator="containsText" text="Moderado">
      <formula>NOT(ISERROR(SEARCH("Moderado",J40)))</formula>
    </cfRule>
    <cfRule type="containsText" dxfId="2250" priority="350" operator="containsText" text="Alto">
      <formula>NOT(ISERROR(SEARCH("Alto",J40)))</formula>
    </cfRule>
    <cfRule type="containsText" dxfId="2249" priority="351" operator="containsText" text="Extremo">
      <formula>NOT(ISERROR(SEARCH("Extremo",J40)))</formula>
    </cfRule>
    <cfRule type="colorScale" priority="352">
      <colorScale>
        <cfvo type="min"/>
        <cfvo type="max"/>
        <color rgb="FFFF7128"/>
        <color rgb="FFFFEF9C"/>
      </colorScale>
    </cfRule>
  </conditionalFormatting>
  <conditionalFormatting sqref="M40:M44">
    <cfRule type="containsText" dxfId="2248" priority="323" operator="containsText" text="Moderado">
      <formula>NOT(ISERROR(SEARCH("Moderado",M40)))</formula>
    </cfRule>
    <cfRule type="containsText" dxfId="2247" priority="343" operator="containsText" text="Bajo">
      <formula>NOT(ISERROR(SEARCH("Bajo",M40)))</formula>
    </cfRule>
    <cfRule type="containsText" dxfId="2246" priority="344" operator="containsText" text="Moderado">
      <formula>NOT(ISERROR(SEARCH("Moderado",M40)))</formula>
    </cfRule>
    <cfRule type="containsText" dxfId="2245" priority="345" operator="containsText" text="Alto">
      <formula>NOT(ISERROR(SEARCH("Alto",M40)))</formula>
    </cfRule>
    <cfRule type="containsText" dxfId="2244" priority="346" operator="containsText" text="Extremo">
      <formula>NOT(ISERROR(SEARCH("Extremo",M40)))</formula>
    </cfRule>
    <cfRule type="colorScale" priority="347">
      <colorScale>
        <cfvo type="min"/>
        <cfvo type="max"/>
        <color rgb="FFFF7128"/>
        <color rgb="FFFFEF9C"/>
      </colorScale>
    </cfRule>
  </conditionalFormatting>
  <conditionalFormatting sqref="N40">
    <cfRule type="containsText" dxfId="2243" priority="337" operator="containsText" text="3- Moderado">
      <formula>NOT(ISERROR(SEARCH("3- Moderado",N40)))</formula>
    </cfRule>
    <cfRule type="containsText" dxfId="2242" priority="338" operator="containsText" text="6- Moderado">
      <formula>NOT(ISERROR(SEARCH("6- Moderado",N40)))</formula>
    </cfRule>
    <cfRule type="containsText" dxfId="2241" priority="339" operator="containsText" text="4- Moderado">
      <formula>NOT(ISERROR(SEARCH("4- Moderado",N40)))</formula>
    </cfRule>
    <cfRule type="containsText" dxfId="2240" priority="340" operator="containsText" text="3- Bajo">
      <formula>NOT(ISERROR(SEARCH("3- Bajo",N40)))</formula>
    </cfRule>
    <cfRule type="containsText" dxfId="2239" priority="341" operator="containsText" text="4- Bajo">
      <formula>NOT(ISERROR(SEARCH("4- Bajo",N40)))</formula>
    </cfRule>
    <cfRule type="containsText" dxfId="2238" priority="342" operator="containsText" text="1- Bajo">
      <formula>NOT(ISERROR(SEARCH("1- Bajo",N40)))</formula>
    </cfRule>
  </conditionalFormatting>
  <conditionalFormatting sqref="H40:H44">
    <cfRule type="containsText" dxfId="2237" priority="324" operator="containsText" text="Muy Alta">
      <formula>NOT(ISERROR(SEARCH("Muy Alta",H40)))</formula>
    </cfRule>
    <cfRule type="containsText" dxfId="2236" priority="325" operator="containsText" text="Alta">
      <formula>NOT(ISERROR(SEARCH("Alta",H40)))</formula>
    </cfRule>
    <cfRule type="containsText" dxfId="2235" priority="326" operator="containsText" text="Muy Alta">
      <formula>NOT(ISERROR(SEARCH("Muy Alta",H40)))</formula>
    </cfRule>
    <cfRule type="containsText" dxfId="2234" priority="331" operator="containsText" text="Muy Baja">
      <formula>NOT(ISERROR(SEARCH("Muy Baja",H40)))</formula>
    </cfRule>
    <cfRule type="containsText" dxfId="2233" priority="332" operator="containsText" text="Baja">
      <formula>NOT(ISERROR(SEARCH("Baja",H40)))</formula>
    </cfRule>
    <cfRule type="containsText" dxfId="2232" priority="333" operator="containsText" text="Media">
      <formula>NOT(ISERROR(SEARCH("Media",H40)))</formula>
    </cfRule>
    <cfRule type="containsText" dxfId="2231" priority="334" operator="containsText" text="Alta">
      <formula>NOT(ISERROR(SEARCH("Alta",H40)))</formula>
    </cfRule>
    <cfRule type="containsText" dxfId="2230" priority="336" operator="containsText" text="Muy Alta">
      <formula>NOT(ISERROR(SEARCH("Muy Alta",H40)))</formula>
    </cfRule>
  </conditionalFormatting>
  <conditionalFormatting sqref="I40:I44">
    <cfRule type="containsText" dxfId="2229" priority="327" operator="containsText" text="Catastrófico">
      <formula>NOT(ISERROR(SEARCH("Catastrófico",I40)))</formula>
    </cfRule>
    <cfRule type="containsText" dxfId="2228" priority="328" operator="containsText" text="Mayor">
      <formula>NOT(ISERROR(SEARCH("Mayor",I40)))</formula>
    </cfRule>
    <cfRule type="containsText" dxfId="2227" priority="329" operator="containsText" text="Menor">
      <formula>NOT(ISERROR(SEARCH("Menor",I40)))</formula>
    </cfRule>
    <cfRule type="containsText" dxfId="2226" priority="330" operator="containsText" text="Leve">
      <formula>NOT(ISERROR(SEARCH("Leve",I40)))</formula>
    </cfRule>
    <cfRule type="containsText" dxfId="2225" priority="335" operator="containsText" text="Moderado">
      <formula>NOT(ISERROR(SEARCH("Moderado",I40)))</formula>
    </cfRule>
  </conditionalFormatting>
  <conditionalFormatting sqref="K40:K44">
    <cfRule type="containsText" dxfId="2224" priority="322" operator="containsText" text="Media">
      <formula>NOT(ISERROR(SEARCH("Media",K40)))</formula>
    </cfRule>
  </conditionalFormatting>
  <conditionalFormatting sqref="L40:L44">
    <cfRule type="containsText" dxfId="2223" priority="321" operator="containsText" text="Moderado">
      <formula>NOT(ISERROR(SEARCH("Moderado",L40)))</formula>
    </cfRule>
  </conditionalFormatting>
  <conditionalFormatting sqref="J40:J44">
    <cfRule type="containsText" dxfId="2222" priority="320" operator="containsText" text="Moderado">
      <formula>NOT(ISERROR(SEARCH("Moderado",J40)))</formula>
    </cfRule>
  </conditionalFormatting>
  <conditionalFormatting sqref="J40:J44">
    <cfRule type="containsText" dxfId="2221" priority="318" operator="containsText" text="Bajo">
      <formula>NOT(ISERROR(SEARCH("Bajo",J40)))</formula>
    </cfRule>
    <cfRule type="containsText" dxfId="2220" priority="319" operator="containsText" text="Extremo">
      <formula>NOT(ISERROR(SEARCH("Extremo",J40)))</formula>
    </cfRule>
  </conditionalFormatting>
  <conditionalFormatting sqref="K40:K44">
    <cfRule type="containsText" dxfId="2219" priority="316" operator="containsText" text="Baja">
      <formula>NOT(ISERROR(SEARCH("Baja",K40)))</formula>
    </cfRule>
    <cfRule type="containsText" dxfId="2218" priority="317" operator="containsText" text="Muy Baja">
      <formula>NOT(ISERROR(SEARCH("Muy Baja",K40)))</formula>
    </cfRule>
  </conditionalFormatting>
  <conditionalFormatting sqref="K40:K44">
    <cfRule type="containsText" dxfId="2217" priority="314" operator="containsText" text="Muy Alta">
      <formula>NOT(ISERROR(SEARCH("Muy Alta",K40)))</formula>
    </cfRule>
    <cfRule type="containsText" dxfId="2216" priority="315" operator="containsText" text="Alta">
      <formula>NOT(ISERROR(SEARCH("Alta",K40)))</formula>
    </cfRule>
  </conditionalFormatting>
  <conditionalFormatting sqref="L40:L44">
    <cfRule type="containsText" dxfId="2215" priority="310" operator="containsText" text="Catastrófico">
      <formula>NOT(ISERROR(SEARCH("Catastrófico",L40)))</formula>
    </cfRule>
    <cfRule type="containsText" dxfId="2214" priority="311" operator="containsText" text="Mayor">
      <formula>NOT(ISERROR(SEARCH("Mayor",L40)))</formula>
    </cfRule>
    <cfRule type="containsText" dxfId="2213" priority="312" operator="containsText" text="Menor">
      <formula>NOT(ISERROR(SEARCH("Menor",L40)))</formula>
    </cfRule>
    <cfRule type="containsText" dxfId="2212" priority="313" operator="containsText" text="Leve">
      <formula>NOT(ISERROR(SEARCH("Leve",L40)))</formula>
    </cfRule>
  </conditionalFormatting>
  <conditionalFormatting sqref="K45:L45">
    <cfRule type="containsText" dxfId="2211" priority="304" operator="containsText" text="3- Moderado">
      <formula>NOT(ISERROR(SEARCH("3- Moderado",K45)))</formula>
    </cfRule>
    <cfRule type="containsText" dxfId="2210" priority="305" operator="containsText" text="6- Moderado">
      <formula>NOT(ISERROR(SEARCH("6- Moderado",K45)))</formula>
    </cfRule>
    <cfRule type="containsText" dxfId="2209" priority="306" operator="containsText" text="4- Moderado">
      <formula>NOT(ISERROR(SEARCH("4- Moderado",K45)))</formula>
    </cfRule>
    <cfRule type="containsText" dxfId="2208" priority="307" operator="containsText" text="3- Bajo">
      <formula>NOT(ISERROR(SEARCH("3- Bajo",K45)))</formula>
    </cfRule>
    <cfRule type="containsText" dxfId="2207" priority="308" operator="containsText" text="4- Bajo">
      <formula>NOT(ISERROR(SEARCH("4- Bajo",K45)))</formula>
    </cfRule>
    <cfRule type="containsText" dxfId="2206" priority="309" operator="containsText" text="1- Bajo">
      <formula>NOT(ISERROR(SEARCH("1- Bajo",K45)))</formula>
    </cfRule>
  </conditionalFormatting>
  <conditionalFormatting sqref="H45:I45">
    <cfRule type="containsText" dxfId="2205" priority="298" operator="containsText" text="3- Moderado">
      <formula>NOT(ISERROR(SEARCH("3- Moderado",H45)))</formula>
    </cfRule>
    <cfRule type="containsText" dxfId="2204" priority="299" operator="containsText" text="6- Moderado">
      <formula>NOT(ISERROR(SEARCH("6- Moderado",H45)))</formula>
    </cfRule>
    <cfRule type="containsText" dxfId="2203" priority="300" operator="containsText" text="4- Moderado">
      <formula>NOT(ISERROR(SEARCH("4- Moderado",H45)))</formula>
    </cfRule>
    <cfRule type="containsText" dxfId="2202" priority="301" operator="containsText" text="3- Bajo">
      <formula>NOT(ISERROR(SEARCH("3- Bajo",H45)))</formula>
    </cfRule>
    <cfRule type="containsText" dxfId="2201" priority="302" operator="containsText" text="4- Bajo">
      <formula>NOT(ISERROR(SEARCH("4- Bajo",H45)))</formula>
    </cfRule>
    <cfRule type="containsText" dxfId="2200" priority="303" operator="containsText" text="1- Bajo">
      <formula>NOT(ISERROR(SEARCH("1- Bajo",H45)))</formula>
    </cfRule>
  </conditionalFormatting>
  <conditionalFormatting sqref="A45 C45:E45">
    <cfRule type="containsText" dxfId="2199" priority="292" operator="containsText" text="3- Moderado">
      <formula>NOT(ISERROR(SEARCH("3- Moderado",A45)))</formula>
    </cfRule>
    <cfRule type="containsText" dxfId="2198" priority="293" operator="containsText" text="6- Moderado">
      <formula>NOT(ISERROR(SEARCH("6- Moderado",A45)))</formula>
    </cfRule>
    <cfRule type="containsText" dxfId="2197" priority="294" operator="containsText" text="4- Moderado">
      <formula>NOT(ISERROR(SEARCH("4- Moderado",A45)))</formula>
    </cfRule>
    <cfRule type="containsText" dxfId="2196" priority="295" operator="containsText" text="3- Bajo">
      <formula>NOT(ISERROR(SEARCH("3- Bajo",A45)))</formula>
    </cfRule>
    <cfRule type="containsText" dxfId="2195" priority="296" operator="containsText" text="4- Bajo">
      <formula>NOT(ISERROR(SEARCH("4- Bajo",A45)))</formula>
    </cfRule>
    <cfRule type="containsText" dxfId="2194" priority="297" operator="containsText" text="1- Bajo">
      <formula>NOT(ISERROR(SEARCH("1- Bajo",A45)))</formula>
    </cfRule>
  </conditionalFormatting>
  <conditionalFormatting sqref="F45:G45">
    <cfRule type="containsText" dxfId="2193" priority="286" operator="containsText" text="3- Moderado">
      <formula>NOT(ISERROR(SEARCH("3- Moderado",F45)))</formula>
    </cfRule>
    <cfRule type="containsText" dxfId="2192" priority="287" operator="containsText" text="6- Moderado">
      <formula>NOT(ISERROR(SEARCH("6- Moderado",F45)))</formula>
    </cfRule>
    <cfRule type="containsText" dxfId="2191" priority="288" operator="containsText" text="4- Moderado">
      <formula>NOT(ISERROR(SEARCH("4- Moderado",F45)))</formula>
    </cfRule>
    <cfRule type="containsText" dxfId="2190" priority="289" operator="containsText" text="3- Bajo">
      <formula>NOT(ISERROR(SEARCH("3- Bajo",F45)))</formula>
    </cfRule>
    <cfRule type="containsText" dxfId="2189" priority="290" operator="containsText" text="4- Bajo">
      <formula>NOT(ISERROR(SEARCH("4- Bajo",F45)))</formula>
    </cfRule>
    <cfRule type="containsText" dxfId="2188" priority="291" operator="containsText" text="1- Bajo">
      <formula>NOT(ISERROR(SEARCH("1- Bajo",F45)))</formula>
    </cfRule>
  </conditionalFormatting>
  <conditionalFormatting sqref="J45:J49">
    <cfRule type="containsText" dxfId="2187" priority="281" operator="containsText" text="Bajo">
      <formula>NOT(ISERROR(SEARCH("Bajo",J45)))</formula>
    </cfRule>
    <cfRule type="containsText" dxfId="2186" priority="282" operator="containsText" text="Moderado">
      <formula>NOT(ISERROR(SEARCH("Moderado",J45)))</formula>
    </cfRule>
    <cfRule type="containsText" dxfId="2185" priority="283" operator="containsText" text="Alto">
      <formula>NOT(ISERROR(SEARCH("Alto",J45)))</formula>
    </cfRule>
    <cfRule type="containsText" dxfId="2184" priority="284" operator="containsText" text="Extremo">
      <formula>NOT(ISERROR(SEARCH("Extremo",J45)))</formula>
    </cfRule>
    <cfRule type="colorScale" priority="285">
      <colorScale>
        <cfvo type="min"/>
        <cfvo type="max"/>
        <color rgb="FFFF7128"/>
        <color rgb="FFFFEF9C"/>
      </colorScale>
    </cfRule>
  </conditionalFormatting>
  <conditionalFormatting sqref="M45:M49">
    <cfRule type="containsText" dxfId="2183" priority="256" operator="containsText" text="Moderado">
      <formula>NOT(ISERROR(SEARCH("Moderado",M45)))</formula>
    </cfRule>
    <cfRule type="containsText" dxfId="2182" priority="276" operator="containsText" text="Bajo">
      <formula>NOT(ISERROR(SEARCH("Bajo",M45)))</formula>
    </cfRule>
    <cfRule type="containsText" dxfId="2181" priority="277" operator="containsText" text="Moderado">
      <formula>NOT(ISERROR(SEARCH("Moderado",M45)))</formula>
    </cfRule>
    <cfRule type="containsText" dxfId="2180" priority="278" operator="containsText" text="Alto">
      <formula>NOT(ISERROR(SEARCH("Alto",M45)))</formula>
    </cfRule>
    <cfRule type="containsText" dxfId="2179" priority="279" operator="containsText" text="Extremo">
      <formula>NOT(ISERROR(SEARCH("Extremo",M45)))</formula>
    </cfRule>
    <cfRule type="colorScale" priority="280">
      <colorScale>
        <cfvo type="min"/>
        <cfvo type="max"/>
        <color rgb="FFFF7128"/>
        <color rgb="FFFFEF9C"/>
      </colorScale>
    </cfRule>
  </conditionalFormatting>
  <conditionalFormatting sqref="N45">
    <cfRule type="containsText" dxfId="2178" priority="270" operator="containsText" text="3- Moderado">
      <formula>NOT(ISERROR(SEARCH("3- Moderado",N45)))</formula>
    </cfRule>
    <cfRule type="containsText" dxfId="2177" priority="271" operator="containsText" text="6- Moderado">
      <formula>NOT(ISERROR(SEARCH("6- Moderado",N45)))</formula>
    </cfRule>
    <cfRule type="containsText" dxfId="2176" priority="272" operator="containsText" text="4- Moderado">
      <formula>NOT(ISERROR(SEARCH("4- Moderado",N45)))</formula>
    </cfRule>
    <cfRule type="containsText" dxfId="2175" priority="273" operator="containsText" text="3- Bajo">
      <formula>NOT(ISERROR(SEARCH("3- Bajo",N45)))</formula>
    </cfRule>
    <cfRule type="containsText" dxfId="2174" priority="274" operator="containsText" text="4- Bajo">
      <formula>NOT(ISERROR(SEARCH("4- Bajo",N45)))</formula>
    </cfRule>
    <cfRule type="containsText" dxfId="2173" priority="275" operator="containsText" text="1- Bajo">
      <formula>NOT(ISERROR(SEARCH("1- Bajo",N45)))</formula>
    </cfRule>
  </conditionalFormatting>
  <conditionalFormatting sqref="H45:H49">
    <cfRule type="containsText" dxfId="2172" priority="257" operator="containsText" text="Muy Alta">
      <formula>NOT(ISERROR(SEARCH("Muy Alta",H45)))</formula>
    </cfRule>
    <cfRule type="containsText" dxfId="2171" priority="258" operator="containsText" text="Alta">
      <formula>NOT(ISERROR(SEARCH("Alta",H45)))</formula>
    </cfRule>
    <cfRule type="containsText" dxfId="2170" priority="259" operator="containsText" text="Muy Alta">
      <formula>NOT(ISERROR(SEARCH("Muy Alta",H45)))</formula>
    </cfRule>
    <cfRule type="containsText" dxfId="2169" priority="264" operator="containsText" text="Muy Baja">
      <formula>NOT(ISERROR(SEARCH("Muy Baja",H45)))</formula>
    </cfRule>
    <cfRule type="containsText" dxfId="2168" priority="265" operator="containsText" text="Baja">
      <formula>NOT(ISERROR(SEARCH("Baja",H45)))</formula>
    </cfRule>
    <cfRule type="containsText" dxfId="2167" priority="266" operator="containsText" text="Media">
      <formula>NOT(ISERROR(SEARCH("Media",H45)))</formula>
    </cfRule>
    <cfRule type="containsText" dxfId="2166" priority="267" operator="containsText" text="Alta">
      <formula>NOT(ISERROR(SEARCH("Alta",H45)))</formula>
    </cfRule>
    <cfRule type="containsText" dxfId="2165" priority="269" operator="containsText" text="Muy Alta">
      <formula>NOT(ISERROR(SEARCH("Muy Alta",H45)))</formula>
    </cfRule>
  </conditionalFormatting>
  <conditionalFormatting sqref="I45:I49">
    <cfRule type="containsText" dxfId="2164" priority="260" operator="containsText" text="Catastrófico">
      <formula>NOT(ISERROR(SEARCH("Catastrófico",I45)))</formula>
    </cfRule>
    <cfRule type="containsText" dxfId="2163" priority="261" operator="containsText" text="Mayor">
      <formula>NOT(ISERROR(SEARCH("Mayor",I45)))</formula>
    </cfRule>
    <cfRule type="containsText" dxfId="2162" priority="262" operator="containsText" text="Menor">
      <formula>NOT(ISERROR(SEARCH("Menor",I45)))</formula>
    </cfRule>
    <cfRule type="containsText" dxfId="2161" priority="263" operator="containsText" text="Leve">
      <formula>NOT(ISERROR(SEARCH("Leve",I45)))</formula>
    </cfRule>
    <cfRule type="containsText" dxfId="2160" priority="268" operator="containsText" text="Moderado">
      <formula>NOT(ISERROR(SEARCH("Moderado",I45)))</formula>
    </cfRule>
  </conditionalFormatting>
  <conditionalFormatting sqref="K45:K49">
    <cfRule type="containsText" dxfId="2159" priority="255" operator="containsText" text="Media">
      <formula>NOT(ISERROR(SEARCH("Media",K45)))</formula>
    </cfRule>
  </conditionalFormatting>
  <conditionalFormatting sqref="L45:L49">
    <cfRule type="containsText" dxfId="2158" priority="254" operator="containsText" text="Moderado">
      <formula>NOT(ISERROR(SEARCH("Moderado",L45)))</formula>
    </cfRule>
  </conditionalFormatting>
  <conditionalFormatting sqref="J45:J49">
    <cfRule type="containsText" dxfId="2157" priority="253" operator="containsText" text="Moderado">
      <formula>NOT(ISERROR(SEARCH("Moderado",J45)))</formula>
    </cfRule>
  </conditionalFormatting>
  <conditionalFormatting sqref="J45:J49">
    <cfRule type="containsText" dxfId="2156" priority="251" operator="containsText" text="Bajo">
      <formula>NOT(ISERROR(SEARCH("Bajo",J45)))</formula>
    </cfRule>
    <cfRule type="containsText" dxfId="2155" priority="252" operator="containsText" text="Extremo">
      <formula>NOT(ISERROR(SEARCH("Extremo",J45)))</formula>
    </cfRule>
  </conditionalFormatting>
  <conditionalFormatting sqref="K45:K49">
    <cfRule type="containsText" dxfId="2154" priority="249" operator="containsText" text="Baja">
      <formula>NOT(ISERROR(SEARCH("Baja",K45)))</formula>
    </cfRule>
    <cfRule type="containsText" dxfId="2153" priority="250" operator="containsText" text="Muy Baja">
      <formula>NOT(ISERROR(SEARCH("Muy Baja",K45)))</formula>
    </cfRule>
  </conditionalFormatting>
  <conditionalFormatting sqref="K45:K49">
    <cfRule type="containsText" dxfId="2152" priority="247" operator="containsText" text="Muy Alta">
      <formula>NOT(ISERROR(SEARCH("Muy Alta",K45)))</formula>
    </cfRule>
    <cfRule type="containsText" dxfId="2151" priority="248" operator="containsText" text="Alta">
      <formula>NOT(ISERROR(SEARCH("Alta",K45)))</formula>
    </cfRule>
  </conditionalFormatting>
  <conditionalFormatting sqref="L45:L49">
    <cfRule type="containsText" dxfId="2150" priority="243" operator="containsText" text="Catastrófico">
      <formula>NOT(ISERROR(SEARCH("Catastrófico",L45)))</formula>
    </cfRule>
    <cfRule type="containsText" dxfId="2149" priority="244" operator="containsText" text="Mayor">
      <formula>NOT(ISERROR(SEARCH("Mayor",L45)))</formula>
    </cfRule>
    <cfRule type="containsText" dxfId="2148" priority="245" operator="containsText" text="Menor">
      <formula>NOT(ISERROR(SEARCH("Menor",L45)))</formula>
    </cfRule>
    <cfRule type="containsText" dxfId="2147" priority="246" operator="containsText" text="Leve">
      <formula>NOT(ISERROR(SEARCH("Leve",L45)))</formula>
    </cfRule>
  </conditionalFormatting>
  <conditionalFormatting sqref="K50:L50">
    <cfRule type="containsText" dxfId="2146" priority="237" operator="containsText" text="3- Moderado">
      <formula>NOT(ISERROR(SEARCH("3- Moderado",K50)))</formula>
    </cfRule>
    <cfRule type="containsText" dxfId="2145" priority="238" operator="containsText" text="6- Moderado">
      <formula>NOT(ISERROR(SEARCH("6- Moderado",K50)))</formula>
    </cfRule>
    <cfRule type="containsText" dxfId="2144" priority="239" operator="containsText" text="4- Moderado">
      <formula>NOT(ISERROR(SEARCH("4- Moderado",K50)))</formula>
    </cfRule>
    <cfRule type="containsText" dxfId="2143" priority="240" operator="containsText" text="3- Bajo">
      <formula>NOT(ISERROR(SEARCH("3- Bajo",K50)))</formula>
    </cfRule>
    <cfRule type="containsText" dxfId="2142" priority="241" operator="containsText" text="4- Bajo">
      <formula>NOT(ISERROR(SEARCH("4- Bajo",K50)))</formula>
    </cfRule>
    <cfRule type="containsText" dxfId="2141" priority="242" operator="containsText" text="1- Bajo">
      <formula>NOT(ISERROR(SEARCH("1- Bajo",K50)))</formula>
    </cfRule>
  </conditionalFormatting>
  <conditionalFormatting sqref="H50:I50">
    <cfRule type="containsText" dxfId="2140" priority="231" operator="containsText" text="3- Moderado">
      <formula>NOT(ISERROR(SEARCH("3- Moderado",H50)))</formula>
    </cfRule>
    <cfRule type="containsText" dxfId="2139" priority="232" operator="containsText" text="6- Moderado">
      <formula>NOT(ISERROR(SEARCH("6- Moderado",H50)))</formula>
    </cfRule>
    <cfRule type="containsText" dxfId="2138" priority="233" operator="containsText" text="4- Moderado">
      <formula>NOT(ISERROR(SEARCH("4- Moderado",H50)))</formula>
    </cfRule>
    <cfRule type="containsText" dxfId="2137" priority="234" operator="containsText" text="3- Bajo">
      <formula>NOT(ISERROR(SEARCH("3- Bajo",H50)))</formula>
    </cfRule>
    <cfRule type="containsText" dxfId="2136" priority="235" operator="containsText" text="4- Bajo">
      <formula>NOT(ISERROR(SEARCH("4- Bajo",H50)))</formula>
    </cfRule>
    <cfRule type="containsText" dxfId="2135" priority="236" operator="containsText" text="1- Bajo">
      <formula>NOT(ISERROR(SEARCH("1- Bajo",H50)))</formula>
    </cfRule>
  </conditionalFormatting>
  <conditionalFormatting sqref="A50 C50:E50">
    <cfRule type="containsText" dxfId="2134" priority="225" operator="containsText" text="3- Moderado">
      <formula>NOT(ISERROR(SEARCH("3- Moderado",A50)))</formula>
    </cfRule>
    <cfRule type="containsText" dxfId="2133" priority="226" operator="containsText" text="6- Moderado">
      <formula>NOT(ISERROR(SEARCH("6- Moderado",A50)))</formula>
    </cfRule>
    <cfRule type="containsText" dxfId="2132" priority="227" operator="containsText" text="4- Moderado">
      <formula>NOT(ISERROR(SEARCH("4- Moderado",A50)))</formula>
    </cfRule>
    <cfRule type="containsText" dxfId="2131" priority="228" operator="containsText" text="3- Bajo">
      <formula>NOT(ISERROR(SEARCH("3- Bajo",A50)))</formula>
    </cfRule>
    <cfRule type="containsText" dxfId="2130" priority="229" operator="containsText" text="4- Bajo">
      <formula>NOT(ISERROR(SEARCH("4- Bajo",A50)))</formula>
    </cfRule>
    <cfRule type="containsText" dxfId="2129" priority="230" operator="containsText" text="1- Bajo">
      <formula>NOT(ISERROR(SEARCH("1- Bajo",A50)))</formula>
    </cfRule>
  </conditionalFormatting>
  <conditionalFormatting sqref="F50:G50">
    <cfRule type="containsText" dxfId="2128" priority="219" operator="containsText" text="3- Moderado">
      <formula>NOT(ISERROR(SEARCH("3- Moderado",F50)))</formula>
    </cfRule>
    <cfRule type="containsText" dxfId="2127" priority="220" operator="containsText" text="6- Moderado">
      <formula>NOT(ISERROR(SEARCH("6- Moderado",F50)))</formula>
    </cfRule>
    <cfRule type="containsText" dxfId="2126" priority="221" operator="containsText" text="4- Moderado">
      <formula>NOT(ISERROR(SEARCH("4- Moderado",F50)))</formula>
    </cfRule>
    <cfRule type="containsText" dxfId="2125" priority="222" operator="containsText" text="3- Bajo">
      <formula>NOT(ISERROR(SEARCH("3- Bajo",F50)))</formula>
    </cfRule>
    <cfRule type="containsText" dxfId="2124" priority="223" operator="containsText" text="4- Bajo">
      <formula>NOT(ISERROR(SEARCH("4- Bajo",F50)))</formula>
    </cfRule>
    <cfRule type="containsText" dxfId="2123" priority="224" operator="containsText" text="1- Bajo">
      <formula>NOT(ISERROR(SEARCH("1- Bajo",F50)))</formula>
    </cfRule>
  </conditionalFormatting>
  <conditionalFormatting sqref="J50:J54">
    <cfRule type="containsText" dxfId="2122" priority="214" operator="containsText" text="Bajo">
      <formula>NOT(ISERROR(SEARCH("Bajo",J50)))</formula>
    </cfRule>
    <cfRule type="containsText" dxfId="2121" priority="215" operator="containsText" text="Moderado">
      <formula>NOT(ISERROR(SEARCH("Moderado",J50)))</formula>
    </cfRule>
    <cfRule type="containsText" dxfId="2120" priority="216" operator="containsText" text="Alto">
      <formula>NOT(ISERROR(SEARCH("Alto",J50)))</formula>
    </cfRule>
    <cfRule type="containsText" dxfId="2119" priority="217" operator="containsText" text="Extremo">
      <formula>NOT(ISERROR(SEARCH("Extremo",J50)))</formula>
    </cfRule>
    <cfRule type="colorScale" priority="218">
      <colorScale>
        <cfvo type="min"/>
        <cfvo type="max"/>
        <color rgb="FFFF7128"/>
        <color rgb="FFFFEF9C"/>
      </colorScale>
    </cfRule>
  </conditionalFormatting>
  <conditionalFormatting sqref="M50:M54">
    <cfRule type="containsText" dxfId="2118" priority="189" operator="containsText" text="Moderado">
      <formula>NOT(ISERROR(SEARCH("Moderado",M50)))</formula>
    </cfRule>
    <cfRule type="containsText" dxfId="2117" priority="209" operator="containsText" text="Bajo">
      <formula>NOT(ISERROR(SEARCH("Bajo",M50)))</formula>
    </cfRule>
    <cfRule type="containsText" dxfId="2116" priority="210" operator="containsText" text="Moderado">
      <formula>NOT(ISERROR(SEARCH("Moderado",M50)))</formula>
    </cfRule>
    <cfRule type="containsText" dxfId="2115" priority="211" operator="containsText" text="Alto">
      <formula>NOT(ISERROR(SEARCH("Alto",M50)))</formula>
    </cfRule>
    <cfRule type="containsText" dxfId="2114" priority="212" operator="containsText" text="Extremo">
      <formula>NOT(ISERROR(SEARCH("Extremo",M50)))</formula>
    </cfRule>
    <cfRule type="colorScale" priority="213">
      <colorScale>
        <cfvo type="min"/>
        <cfvo type="max"/>
        <color rgb="FFFF7128"/>
        <color rgb="FFFFEF9C"/>
      </colorScale>
    </cfRule>
  </conditionalFormatting>
  <conditionalFormatting sqref="N50">
    <cfRule type="containsText" dxfId="2113" priority="203" operator="containsText" text="3- Moderado">
      <formula>NOT(ISERROR(SEARCH("3- Moderado",N50)))</formula>
    </cfRule>
    <cfRule type="containsText" dxfId="2112" priority="204" operator="containsText" text="6- Moderado">
      <formula>NOT(ISERROR(SEARCH("6- Moderado",N50)))</formula>
    </cfRule>
    <cfRule type="containsText" dxfId="2111" priority="205" operator="containsText" text="4- Moderado">
      <formula>NOT(ISERROR(SEARCH("4- Moderado",N50)))</formula>
    </cfRule>
    <cfRule type="containsText" dxfId="2110" priority="206" operator="containsText" text="3- Bajo">
      <formula>NOT(ISERROR(SEARCH("3- Bajo",N50)))</formula>
    </cfRule>
    <cfRule type="containsText" dxfId="2109" priority="207" operator="containsText" text="4- Bajo">
      <formula>NOT(ISERROR(SEARCH("4- Bajo",N50)))</formula>
    </cfRule>
    <cfRule type="containsText" dxfId="2108" priority="208" operator="containsText" text="1- Bajo">
      <formula>NOT(ISERROR(SEARCH("1- Bajo",N50)))</formula>
    </cfRule>
  </conditionalFormatting>
  <conditionalFormatting sqref="H50:H54">
    <cfRule type="containsText" dxfId="2107" priority="190" operator="containsText" text="Muy Alta">
      <formula>NOT(ISERROR(SEARCH("Muy Alta",H50)))</formula>
    </cfRule>
    <cfRule type="containsText" dxfId="2106" priority="191" operator="containsText" text="Alta">
      <formula>NOT(ISERROR(SEARCH("Alta",H50)))</formula>
    </cfRule>
    <cfRule type="containsText" dxfId="2105" priority="192" operator="containsText" text="Muy Alta">
      <formula>NOT(ISERROR(SEARCH("Muy Alta",H50)))</formula>
    </cfRule>
    <cfRule type="containsText" dxfId="2104" priority="197" operator="containsText" text="Muy Baja">
      <formula>NOT(ISERROR(SEARCH("Muy Baja",H50)))</formula>
    </cfRule>
    <cfRule type="containsText" dxfId="2103" priority="198" operator="containsText" text="Baja">
      <formula>NOT(ISERROR(SEARCH("Baja",H50)))</formula>
    </cfRule>
    <cfRule type="containsText" dxfId="2102" priority="199" operator="containsText" text="Media">
      <formula>NOT(ISERROR(SEARCH("Media",H50)))</formula>
    </cfRule>
    <cfRule type="containsText" dxfId="2101" priority="200" operator="containsText" text="Alta">
      <formula>NOT(ISERROR(SEARCH("Alta",H50)))</formula>
    </cfRule>
    <cfRule type="containsText" dxfId="2100" priority="202" operator="containsText" text="Muy Alta">
      <formula>NOT(ISERROR(SEARCH("Muy Alta",H50)))</formula>
    </cfRule>
  </conditionalFormatting>
  <conditionalFormatting sqref="I50:I54">
    <cfRule type="containsText" dxfId="2099" priority="193" operator="containsText" text="Catastrófico">
      <formula>NOT(ISERROR(SEARCH("Catastrófico",I50)))</formula>
    </cfRule>
    <cfRule type="containsText" dxfId="2098" priority="194" operator="containsText" text="Mayor">
      <formula>NOT(ISERROR(SEARCH("Mayor",I50)))</formula>
    </cfRule>
    <cfRule type="containsText" dxfId="2097" priority="195" operator="containsText" text="Menor">
      <formula>NOT(ISERROR(SEARCH("Menor",I50)))</formula>
    </cfRule>
    <cfRule type="containsText" dxfId="2096" priority="196" operator="containsText" text="Leve">
      <formula>NOT(ISERROR(SEARCH("Leve",I50)))</formula>
    </cfRule>
    <cfRule type="containsText" dxfId="2095" priority="201" operator="containsText" text="Moderado">
      <formula>NOT(ISERROR(SEARCH("Moderado",I50)))</formula>
    </cfRule>
  </conditionalFormatting>
  <conditionalFormatting sqref="K50:K54">
    <cfRule type="containsText" dxfId="2094" priority="188" operator="containsText" text="Media">
      <formula>NOT(ISERROR(SEARCH("Media",K50)))</formula>
    </cfRule>
  </conditionalFormatting>
  <conditionalFormatting sqref="L50:L54">
    <cfRule type="containsText" dxfId="2093" priority="187" operator="containsText" text="Moderado">
      <formula>NOT(ISERROR(SEARCH("Moderado",L50)))</formula>
    </cfRule>
  </conditionalFormatting>
  <conditionalFormatting sqref="J50:J54">
    <cfRule type="containsText" dxfId="2092" priority="186" operator="containsText" text="Moderado">
      <formula>NOT(ISERROR(SEARCH("Moderado",J50)))</formula>
    </cfRule>
  </conditionalFormatting>
  <conditionalFormatting sqref="J50:J54">
    <cfRule type="containsText" dxfId="2091" priority="184" operator="containsText" text="Bajo">
      <formula>NOT(ISERROR(SEARCH("Bajo",J50)))</formula>
    </cfRule>
    <cfRule type="containsText" dxfId="2090" priority="185" operator="containsText" text="Extremo">
      <formula>NOT(ISERROR(SEARCH("Extremo",J50)))</formula>
    </cfRule>
  </conditionalFormatting>
  <conditionalFormatting sqref="K50:K54">
    <cfRule type="containsText" dxfId="2089" priority="182" operator="containsText" text="Baja">
      <formula>NOT(ISERROR(SEARCH("Baja",K50)))</formula>
    </cfRule>
    <cfRule type="containsText" dxfId="2088" priority="183" operator="containsText" text="Muy Baja">
      <formula>NOT(ISERROR(SEARCH("Muy Baja",K50)))</formula>
    </cfRule>
  </conditionalFormatting>
  <conditionalFormatting sqref="K50:K54">
    <cfRule type="containsText" dxfId="2087" priority="180" operator="containsText" text="Muy Alta">
      <formula>NOT(ISERROR(SEARCH("Muy Alta",K50)))</formula>
    </cfRule>
    <cfRule type="containsText" dxfId="2086" priority="181" operator="containsText" text="Alta">
      <formula>NOT(ISERROR(SEARCH("Alta",K50)))</formula>
    </cfRule>
  </conditionalFormatting>
  <conditionalFormatting sqref="L50:L54">
    <cfRule type="containsText" dxfId="2085" priority="176" operator="containsText" text="Catastrófico">
      <formula>NOT(ISERROR(SEARCH("Catastrófico",L50)))</formula>
    </cfRule>
    <cfRule type="containsText" dxfId="2084" priority="177" operator="containsText" text="Mayor">
      <formula>NOT(ISERROR(SEARCH("Mayor",L50)))</formula>
    </cfRule>
    <cfRule type="containsText" dxfId="2083" priority="178" operator="containsText" text="Menor">
      <formula>NOT(ISERROR(SEARCH("Menor",L50)))</formula>
    </cfRule>
    <cfRule type="containsText" dxfId="2082" priority="179" operator="containsText" text="Leve">
      <formula>NOT(ISERROR(SEARCH("Leve",L50)))</formula>
    </cfRule>
  </conditionalFormatting>
  <conditionalFormatting sqref="K55:L55 K60:L60">
    <cfRule type="containsText" dxfId="2081" priority="170" operator="containsText" text="3- Moderado">
      <formula>NOT(ISERROR(SEARCH("3- Moderado",K55)))</formula>
    </cfRule>
    <cfRule type="containsText" dxfId="2080" priority="171" operator="containsText" text="6- Moderado">
      <formula>NOT(ISERROR(SEARCH("6- Moderado",K55)))</formula>
    </cfRule>
    <cfRule type="containsText" dxfId="2079" priority="172" operator="containsText" text="4- Moderado">
      <formula>NOT(ISERROR(SEARCH("4- Moderado",K55)))</formula>
    </cfRule>
    <cfRule type="containsText" dxfId="2078" priority="173" operator="containsText" text="3- Bajo">
      <formula>NOT(ISERROR(SEARCH("3- Bajo",K55)))</formula>
    </cfRule>
    <cfRule type="containsText" dxfId="2077" priority="174" operator="containsText" text="4- Bajo">
      <formula>NOT(ISERROR(SEARCH("4- Bajo",K55)))</formula>
    </cfRule>
    <cfRule type="containsText" dxfId="2076" priority="175" operator="containsText" text="1- Bajo">
      <formula>NOT(ISERROR(SEARCH("1- Bajo",K55)))</formula>
    </cfRule>
  </conditionalFormatting>
  <conditionalFormatting sqref="H55:I55 H60:I60">
    <cfRule type="containsText" dxfId="2075" priority="164" operator="containsText" text="3- Moderado">
      <formula>NOT(ISERROR(SEARCH("3- Moderado",H55)))</formula>
    </cfRule>
    <cfRule type="containsText" dxfId="2074" priority="165" operator="containsText" text="6- Moderado">
      <formula>NOT(ISERROR(SEARCH("6- Moderado",H55)))</formula>
    </cfRule>
    <cfRule type="containsText" dxfId="2073" priority="166" operator="containsText" text="4- Moderado">
      <formula>NOT(ISERROR(SEARCH("4- Moderado",H55)))</formula>
    </cfRule>
    <cfRule type="containsText" dxfId="2072" priority="167" operator="containsText" text="3- Bajo">
      <formula>NOT(ISERROR(SEARCH("3- Bajo",H55)))</formula>
    </cfRule>
    <cfRule type="containsText" dxfId="2071" priority="168" operator="containsText" text="4- Bajo">
      <formula>NOT(ISERROR(SEARCH("4- Bajo",H55)))</formula>
    </cfRule>
    <cfRule type="containsText" dxfId="2070" priority="169" operator="containsText" text="1- Bajo">
      <formula>NOT(ISERROR(SEARCH("1- Bajo",H55)))</formula>
    </cfRule>
  </conditionalFormatting>
  <conditionalFormatting sqref="A55 C55:E55 A60 C60:E60">
    <cfRule type="containsText" dxfId="2069" priority="158" operator="containsText" text="3- Moderado">
      <formula>NOT(ISERROR(SEARCH("3- Moderado",A55)))</formula>
    </cfRule>
    <cfRule type="containsText" dxfId="2068" priority="159" operator="containsText" text="6- Moderado">
      <formula>NOT(ISERROR(SEARCH("6- Moderado",A55)))</formula>
    </cfRule>
    <cfRule type="containsText" dxfId="2067" priority="160" operator="containsText" text="4- Moderado">
      <formula>NOT(ISERROR(SEARCH("4- Moderado",A55)))</formula>
    </cfRule>
    <cfRule type="containsText" dxfId="2066" priority="161" operator="containsText" text="3- Bajo">
      <formula>NOT(ISERROR(SEARCH("3- Bajo",A55)))</formula>
    </cfRule>
    <cfRule type="containsText" dxfId="2065" priority="162" operator="containsText" text="4- Bajo">
      <formula>NOT(ISERROR(SEARCH("4- Bajo",A55)))</formula>
    </cfRule>
    <cfRule type="containsText" dxfId="2064" priority="163" operator="containsText" text="1- Bajo">
      <formula>NOT(ISERROR(SEARCH("1- Bajo",A55)))</formula>
    </cfRule>
  </conditionalFormatting>
  <conditionalFormatting sqref="F55:G55 F60:G60">
    <cfRule type="containsText" dxfId="2063" priority="152" operator="containsText" text="3- Moderado">
      <formula>NOT(ISERROR(SEARCH("3- Moderado",F55)))</formula>
    </cfRule>
    <cfRule type="containsText" dxfId="2062" priority="153" operator="containsText" text="6- Moderado">
      <formula>NOT(ISERROR(SEARCH("6- Moderado",F55)))</formula>
    </cfRule>
    <cfRule type="containsText" dxfId="2061" priority="154" operator="containsText" text="4- Moderado">
      <formula>NOT(ISERROR(SEARCH("4- Moderado",F55)))</formula>
    </cfRule>
    <cfRule type="containsText" dxfId="2060" priority="155" operator="containsText" text="3- Bajo">
      <formula>NOT(ISERROR(SEARCH("3- Bajo",F55)))</formula>
    </cfRule>
    <cfRule type="containsText" dxfId="2059" priority="156" operator="containsText" text="4- Bajo">
      <formula>NOT(ISERROR(SEARCH("4- Bajo",F55)))</formula>
    </cfRule>
    <cfRule type="containsText" dxfId="2058" priority="157" operator="containsText" text="1- Bajo">
      <formula>NOT(ISERROR(SEARCH("1- Bajo",F55)))</formula>
    </cfRule>
  </conditionalFormatting>
  <conditionalFormatting sqref="J55:J64">
    <cfRule type="containsText" dxfId="2057" priority="147" operator="containsText" text="Bajo">
      <formula>NOT(ISERROR(SEARCH("Bajo",J55)))</formula>
    </cfRule>
    <cfRule type="containsText" dxfId="2056" priority="148" operator="containsText" text="Moderado">
      <formula>NOT(ISERROR(SEARCH("Moderado",J55)))</formula>
    </cfRule>
    <cfRule type="containsText" dxfId="2055" priority="149" operator="containsText" text="Alto">
      <formula>NOT(ISERROR(SEARCH("Alto",J55)))</formula>
    </cfRule>
    <cfRule type="containsText" dxfId="2054" priority="150" operator="containsText" text="Extremo">
      <formula>NOT(ISERROR(SEARCH("Extremo",J55)))</formula>
    </cfRule>
    <cfRule type="colorScale" priority="151">
      <colorScale>
        <cfvo type="min"/>
        <cfvo type="max"/>
        <color rgb="FFFF7128"/>
        <color rgb="FFFFEF9C"/>
      </colorScale>
    </cfRule>
  </conditionalFormatting>
  <conditionalFormatting sqref="M55:M64">
    <cfRule type="containsText" dxfId="2053" priority="122" operator="containsText" text="Moderado">
      <formula>NOT(ISERROR(SEARCH("Moderado",M55)))</formula>
    </cfRule>
    <cfRule type="containsText" dxfId="2052" priority="142" operator="containsText" text="Bajo">
      <formula>NOT(ISERROR(SEARCH("Bajo",M55)))</formula>
    </cfRule>
    <cfRule type="containsText" dxfId="2051" priority="143" operator="containsText" text="Moderado">
      <formula>NOT(ISERROR(SEARCH("Moderado",M55)))</formula>
    </cfRule>
    <cfRule type="containsText" dxfId="2050" priority="144" operator="containsText" text="Alto">
      <formula>NOT(ISERROR(SEARCH("Alto",M55)))</formula>
    </cfRule>
    <cfRule type="containsText" dxfId="2049" priority="145" operator="containsText" text="Extremo">
      <formula>NOT(ISERROR(SEARCH("Extremo",M55)))</formula>
    </cfRule>
    <cfRule type="colorScale" priority="146">
      <colorScale>
        <cfvo type="min"/>
        <cfvo type="max"/>
        <color rgb="FFFF7128"/>
        <color rgb="FFFFEF9C"/>
      </colorScale>
    </cfRule>
  </conditionalFormatting>
  <conditionalFormatting sqref="N55 N60">
    <cfRule type="containsText" dxfId="2048" priority="136" operator="containsText" text="3- Moderado">
      <formula>NOT(ISERROR(SEARCH("3- Moderado",N55)))</formula>
    </cfRule>
    <cfRule type="containsText" dxfId="2047" priority="137" operator="containsText" text="6- Moderado">
      <formula>NOT(ISERROR(SEARCH("6- Moderado",N55)))</formula>
    </cfRule>
    <cfRule type="containsText" dxfId="2046" priority="138" operator="containsText" text="4- Moderado">
      <formula>NOT(ISERROR(SEARCH("4- Moderado",N55)))</formula>
    </cfRule>
    <cfRule type="containsText" dxfId="2045" priority="139" operator="containsText" text="3- Bajo">
      <formula>NOT(ISERROR(SEARCH("3- Bajo",N55)))</formula>
    </cfRule>
    <cfRule type="containsText" dxfId="2044" priority="140" operator="containsText" text="4- Bajo">
      <formula>NOT(ISERROR(SEARCH("4- Bajo",N55)))</formula>
    </cfRule>
    <cfRule type="containsText" dxfId="2043" priority="141" operator="containsText" text="1- Bajo">
      <formula>NOT(ISERROR(SEARCH("1- Bajo",N55)))</formula>
    </cfRule>
  </conditionalFormatting>
  <conditionalFormatting sqref="H55:H64">
    <cfRule type="containsText" dxfId="2042" priority="123" operator="containsText" text="Muy Alta">
      <formula>NOT(ISERROR(SEARCH("Muy Alta",H55)))</formula>
    </cfRule>
    <cfRule type="containsText" dxfId="2041" priority="124" operator="containsText" text="Alta">
      <formula>NOT(ISERROR(SEARCH("Alta",H55)))</formula>
    </cfRule>
    <cfRule type="containsText" dxfId="2040" priority="125" operator="containsText" text="Muy Alta">
      <formula>NOT(ISERROR(SEARCH("Muy Alta",H55)))</formula>
    </cfRule>
    <cfRule type="containsText" dxfId="2039" priority="130" operator="containsText" text="Muy Baja">
      <formula>NOT(ISERROR(SEARCH("Muy Baja",H55)))</formula>
    </cfRule>
    <cfRule type="containsText" dxfId="2038" priority="131" operator="containsText" text="Baja">
      <formula>NOT(ISERROR(SEARCH("Baja",H55)))</formula>
    </cfRule>
    <cfRule type="containsText" dxfId="2037" priority="132" operator="containsText" text="Media">
      <formula>NOT(ISERROR(SEARCH("Media",H55)))</formula>
    </cfRule>
    <cfRule type="containsText" dxfId="2036" priority="133" operator="containsText" text="Alta">
      <formula>NOT(ISERROR(SEARCH("Alta",H55)))</formula>
    </cfRule>
    <cfRule type="containsText" dxfId="2035" priority="135" operator="containsText" text="Muy Alta">
      <formula>NOT(ISERROR(SEARCH("Muy Alta",H55)))</formula>
    </cfRule>
  </conditionalFormatting>
  <conditionalFormatting sqref="I55:I64">
    <cfRule type="containsText" dxfId="2034" priority="126" operator="containsText" text="Catastrófico">
      <formula>NOT(ISERROR(SEARCH("Catastrófico",I55)))</formula>
    </cfRule>
    <cfRule type="containsText" dxfId="2033" priority="127" operator="containsText" text="Mayor">
      <formula>NOT(ISERROR(SEARCH("Mayor",I55)))</formula>
    </cfRule>
    <cfRule type="containsText" dxfId="2032" priority="128" operator="containsText" text="Menor">
      <formula>NOT(ISERROR(SEARCH("Menor",I55)))</formula>
    </cfRule>
    <cfRule type="containsText" dxfId="2031" priority="129" operator="containsText" text="Leve">
      <formula>NOT(ISERROR(SEARCH("Leve",I55)))</formula>
    </cfRule>
    <cfRule type="containsText" dxfId="2030" priority="134" operator="containsText" text="Moderado">
      <formula>NOT(ISERROR(SEARCH("Moderado",I55)))</formula>
    </cfRule>
  </conditionalFormatting>
  <conditionalFormatting sqref="K55:K64">
    <cfRule type="containsText" dxfId="2029" priority="121" operator="containsText" text="Media">
      <formula>NOT(ISERROR(SEARCH("Media",K55)))</formula>
    </cfRule>
  </conditionalFormatting>
  <conditionalFormatting sqref="L55:L64">
    <cfRule type="containsText" dxfId="2028" priority="120" operator="containsText" text="Moderado">
      <formula>NOT(ISERROR(SEARCH("Moderado",L55)))</formula>
    </cfRule>
  </conditionalFormatting>
  <conditionalFormatting sqref="J55:J64">
    <cfRule type="containsText" dxfId="2027" priority="119" operator="containsText" text="Moderado">
      <formula>NOT(ISERROR(SEARCH("Moderado",J55)))</formula>
    </cfRule>
  </conditionalFormatting>
  <conditionalFormatting sqref="J55:J64">
    <cfRule type="containsText" dxfId="2026" priority="117" operator="containsText" text="Bajo">
      <formula>NOT(ISERROR(SEARCH("Bajo",J55)))</formula>
    </cfRule>
    <cfRule type="containsText" dxfId="2025" priority="118" operator="containsText" text="Extremo">
      <formula>NOT(ISERROR(SEARCH("Extremo",J55)))</formula>
    </cfRule>
  </conditionalFormatting>
  <conditionalFormatting sqref="K55:K64">
    <cfRule type="containsText" dxfId="2024" priority="115" operator="containsText" text="Baja">
      <formula>NOT(ISERROR(SEARCH("Baja",K55)))</formula>
    </cfRule>
    <cfRule type="containsText" dxfId="2023" priority="116" operator="containsText" text="Muy Baja">
      <formula>NOT(ISERROR(SEARCH("Muy Baja",K55)))</formula>
    </cfRule>
  </conditionalFormatting>
  <conditionalFormatting sqref="K55:K64">
    <cfRule type="containsText" dxfId="2022" priority="113" operator="containsText" text="Muy Alta">
      <formula>NOT(ISERROR(SEARCH("Muy Alta",K55)))</formula>
    </cfRule>
    <cfRule type="containsText" dxfId="2021" priority="114" operator="containsText" text="Alta">
      <formula>NOT(ISERROR(SEARCH("Alta",K55)))</formula>
    </cfRule>
  </conditionalFormatting>
  <conditionalFormatting sqref="L55:L64">
    <cfRule type="containsText" dxfId="2020" priority="109" operator="containsText" text="Catastrófico">
      <formula>NOT(ISERROR(SEARCH("Catastrófico",L55)))</formula>
    </cfRule>
    <cfRule type="containsText" dxfId="2019" priority="110" operator="containsText" text="Mayor">
      <formula>NOT(ISERROR(SEARCH("Mayor",L55)))</formula>
    </cfRule>
    <cfRule type="containsText" dxfId="2018" priority="111" operator="containsText" text="Menor">
      <formula>NOT(ISERROR(SEARCH("Menor",L55)))</formula>
    </cfRule>
    <cfRule type="containsText" dxfId="2017" priority="112" operator="containsText" text="Leve">
      <formula>NOT(ISERROR(SEARCH("Leve",L55)))</formula>
    </cfRule>
  </conditionalFormatting>
  <conditionalFormatting sqref="O12:O13">
    <cfRule type="containsText" dxfId="2016" priority="49" operator="containsText" text="3- Moderado">
      <formula>NOT(ISERROR(SEARCH("3- Moderado",O12)))</formula>
    </cfRule>
    <cfRule type="containsText" dxfId="2015" priority="50" operator="containsText" text="6- Moderado">
      <formula>NOT(ISERROR(SEARCH("6- Moderado",O12)))</formula>
    </cfRule>
    <cfRule type="containsText" dxfId="2014" priority="51" operator="containsText" text="4- Moderado">
      <formula>NOT(ISERROR(SEARCH("4- Moderado",O12)))</formula>
    </cfRule>
    <cfRule type="containsText" dxfId="2013" priority="52" operator="containsText" text="3- Bajo">
      <formula>NOT(ISERROR(SEARCH("3- Bajo",O12)))</formula>
    </cfRule>
    <cfRule type="containsText" dxfId="2012" priority="53" operator="containsText" text="4- Bajo">
      <formula>NOT(ISERROR(SEARCH("4- Bajo",O12)))</formula>
    </cfRule>
    <cfRule type="containsText" dxfId="2011" priority="54" operator="containsText" text="1- Bajo">
      <formula>NOT(ISERROR(SEARCH("1- Bajo",O12)))</formula>
    </cfRule>
  </conditionalFormatting>
  <conditionalFormatting sqref="O15:O19">
    <cfRule type="containsText" dxfId="2010" priority="43" operator="containsText" text="3- Moderado">
      <formula>NOT(ISERROR(SEARCH("3- Moderado",O15)))</formula>
    </cfRule>
    <cfRule type="containsText" dxfId="2009" priority="44" operator="containsText" text="6- Moderado">
      <formula>NOT(ISERROR(SEARCH("6- Moderado",O15)))</formula>
    </cfRule>
    <cfRule type="containsText" dxfId="2008" priority="45" operator="containsText" text="4- Moderado">
      <formula>NOT(ISERROR(SEARCH("4- Moderado",O15)))</formula>
    </cfRule>
    <cfRule type="containsText" dxfId="2007" priority="46" operator="containsText" text="3- Bajo">
      <formula>NOT(ISERROR(SEARCH("3- Bajo",O15)))</formula>
    </cfRule>
    <cfRule type="containsText" dxfId="2006" priority="47" operator="containsText" text="4- Bajo">
      <formula>NOT(ISERROR(SEARCH("4- Bajo",O15)))</formula>
    </cfRule>
    <cfRule type="containsText" dxfId="2005" priority="48" operator="containsText" text="1- Bajo">
      <formula>NOT(ISERROR(SEARCH("1- Bajo",O15)))</formula>
    </cfRule>
  </conditionalFormatting>
  <conditionalFormatting sqref="O20:O24">
    <cfRule type="containsText" dxfId="2004" priority="37" operator="containsText" text="3- Moderado">
      <formula>NOT(ISERROR(SEARCH("3- Moderado",O20)))</formula>
    </cfRule>
    <cfRule type="containsText" dxfId="2003" priority="38" operator="containsText" text="6- Moderado">
      <formula>NOT(ISERROR(SEARCH("6- Moderado",O20)))</formula>
    </cfRule>
    <cfRule type="containsText" dxfId="2002" priority="39" operator="containsText" text="4- Moderado">
      <formula>NOT(ISERROR(SEARCH("4- Moderado",O20)))</formula>
    </cfRule>
    <cfRule type="containsText" dxfId="2001" priority="40" operator="containsText" text="3- Bajo">
      <formula>NOT(ISERROR(SEARCH("3- Bajo",O20)))</formula>
    </cfRule>
    <cfRule type="containsText" dxfId="2000" priority="41" operator="containsText" text="4- Bajo">
      <formula>NOT(ISERROR(SEARCH("4- Bajo",O20)))</formula>
    </cfRule>
    <cfRule type="containsText" dxfId="1999" priority="42" operator="containsText" text="1- Bajo">
      <formula>NOT(ISERROR(SEARCH("1- Bajo",O20)))</formula>
    </cfRule>
  </conditionalFormatting>
  <conditionalFormatting sqref="O25:O29">
    <cfRule type="containsText" dxfId="1998" priority="31" operator="containsText" text="3- Moderado">
      <formula>NOT(ISERROR(SEARCH("3- Moderado",O25)))</formula>
    </cfRule>
    <cfRule type="containsText" dxfId="1997" priority="32" operator="containsText" text="6- Moderado">
      <formula>NOT(ISERROR(SEARCH("6- Moderado",O25)))</formula>
    </cfRule>
    <cfRule type="containsText" dxfId="1996" priority="33" operator="containsText" text="4- Moderado">
      <formula>NOT(ISERROR(SEARCH("4- Moderado",O25)))</formula>
    </cfRule>
    <cfRule type="containsText" dxfId="1995" priority="34" operator="containsText" text="3- Bajo">
      <formula>NOT(ISERROR(SEARCH("3- Bajo",O25)))</formula>
    </cfRule>
    <cfRule type="containsText" dxfId="1994" priority="35" operator="containsText" text="4- Bajo">
      <formula>NOT(ISERROR(SEARCH("4- Bajo",O25)))</formula>
    </cfRule>
    <cfRule type="containsText" dxfId="1993" priority="36" operator="containsText" text="1- Bajo">
      <formula>NOT(ISERROR(SEARCH("1- Bajo",O25)))</formula>
    </cfRule>
  </conditionalFormatting>
  <conditionalFormatting sqref="O30:O34">
    <cfRule type="containsText" dxfId="1992" priority="25" operator="containsText" text="3- Moderado">
      <formula>NOT(ISERROR(SEARCH("3- Moderado",O30)))</formula>
    </cfRule>
    <cfRule type="containsText" dxfId="1991" priority="26" operator="containsText" text="6- Moderado">
      <formula>NOT(ISERROR(SEARCH("6- Moderado",O30)))</formula>
    </cfRule>
    <cfRule type="containsText" dxfId="1990" priority="27" operator="containsText" text="4- Moderado">
      <formula>NOT(ISERROR(SEARCH("4- Moderado",O30)))</formula>
    </cfRule>
    <cfRule type="containsText" dxfId="1989" priority="28" operator="containsText" text="3- Bajo">
      <formula>NOT(ISERROR(SEARCH("3- Bajo",O30)))</formula>
    </cfRule>
    <cfRule type="containsText" dxfId="1988" priority="29" operator="containsText" text="4- Bajo">
      <formula>NOT(ISERROR(SEARCH("4- Bajo",O30)))</formula>
    </cfRule>
    <cfRule type="containsText" dxfId="1987" priority="30" operator="containsText" text="1- Bajo">
      <formula>NOT(ISERROR(SEARCH("1- Bajo",O30)))</formula>
    </cfRule>
  </conditionalFormatting>
  <conditionalFormatting sqref="O35:O36">
    <cfRule type="containsText" dxfId="1986" priority="19" operator="containsText" text="3- Moderado">
      <formula>NOT(ISERROR(SEARCH("3- Moderado",O35)))</formula>
    </cfRule>
    <cfRule type="containsText" dxfId="1985" priority="20" operator="containsText" text="6- Moderado">
      <formula>NOT(ISERROR(SEARCH("6- Moderado",O35)))</formula>
    </cfRule>
    <cfRule type="containsText" dxfId="1984" priority="21" operator="containsText" text="4- Moderado">
      <formula>NOT(ISERROR(SEARCH("4- Moderado",O35)))</formula>
    </cfRule>
    <cfRule type="containsText" dxfId="1983" priority="22" operator="containsText" text="3- Bajo">
      <formula>NOT(ISERROR(SEARCH("3- Bajo",O35)))</formula>
    </cfRule>
    <cfRule type="containsText" dxfId="1982" priority="23" operator="containsText" text="4- Bajo">
      <formula>NOT(ISERROR(SEARCH("4- Bajo",O35)))</formula>
    </cfRule>
    <cfRule type="containsText" dxfId="1981" priority="24" operator="containsText" text="1- Bajo">
      <formula>NOT(ISERROR(SEARCH("1- Bajo",O35)))</formula>
    </cfRule>
  </conditionalFormatting>
  <conditionalFormatting sqref="O40:O42">
    <cfRule type="containsText" dxfId="1980" priority="13" operator="containsText" text="3- Moderado">
      <formula>NOT(ISERROR(SEARCH("3- Moderado",O40)))</formula>
    </cfRule>
    <cfRule type="containsText" dxfId="1979" priority="14" operator="containsText" text="6- Moderado">
      <formula>NOT(ISERROR(SEARCH("6- Moderado",O40)))</formula>
    </cfRule>
    <cfRule type="containsText" dxfId="1978" priority="15" operator="containsText" text="4- Moderado">
      <formula>NOT(ISERROR(SEARCH("4- Moderado",O40)))</formula>
    </cfRule>
    <cfRule type="containsText" dxfId="1977" priority="16" operator="containsText" text="3- Bajo">
      <formula>NOT(ISERROR(SEARCH("3- Bajo",O40)))</formula>
    </cfRule>
    <cfRule type="containsText" dxfId="1976" priority="17" operator="containsText" text="4- Bajo">
      <formula>NOT(ISERROR(SEARCH("4- Bajo",O40)))</formula>
    </cfRule>
    <cfRule type="containsText" dxfId="1975" priority="18" operator="containsText" text="1- Bajo">
      <formula>NOT(ISERROR(SEARCH("1- Bajo",O40)))</formula>
    </cfRule>
  </conditionalFormatting>
  <conditionalFormatting sqref="O45:O47">
    <cfRule type="containsText" dxfId="1974" priority="7" operator="containsText" text="3- Moderado">
      <formula>NOT(ISERROR(SEARCH("3- Moderado",O45)))</formula>
    </cfRule>
    <cfRule type="containsText" dxfId="1973" priority="8" operator="containsText" text="6- Moderado">
      <formula>NOT(ISERROR(SEARCH("6- Moderado",O45)))</formula>
    </cfRule>
    <cfRule type="containsText" dxfId="1972" priority="9" operator="containsText" text="4- Moderado">
      <formula>NOT(ISERROR(SEARCH("4- Moderado",O45)))</formula>
    </cfRule>
    <cfRule type="containsText" dxfId="1971" priority="10" operator="containsText" text="3- Bajo">
      <formula>NOT(ISERROR(SEARCH("3- Bajo",O45)))</formula>
    </cfRule>
    <cfRule type="containsText" dxfId="1970" priority="11" operator="containsText" text="4- Bajo">
      <formula>NOT(ISERROR(SEARCH("4- Bajo",O45)))</formula>
    </cfRule>
    <cfRule type="containsText" dxfId="1969" priority="12" operator="containsText" text="1- Bajo">
      <formula>NOT(ISERROR(SEARCH("1- Bajo",O45)))</formula>
    </cfRule>
  </conditionalFormatting>
  <conditionalFormatting sqref="O50:O52">
    <cfRule type="containsText" dxfId="1968" priority="1" operator="containsText" text="3- Moderado">
      <formula>NOT(ISERROR(SEARCH("3- Moderado",O50)))</formula>
    </cfRule>
    <cfRule type="containsText" dxfId="1967" priority="2" operator="containsText" text="6- Moderado">
      <formula>NOT(ISERROR(SEARCH("6- Moderado",O50)))</formula>
    </cfRule>
    <cfRule type="containsText" dxfId="1966" priority="3" operator="containsText" text="4- Moderado">
      <formula>NOT(ISERROR(SEARCH("4- Moderado",O50)))</formula>
    </cfRule>
    <cfRule type="containsText" dxfId="1965" priority="4" operator="containsText" text="3- Bajo">
      <formula>NOT(ISERROR(SEARCH("3- Bajo",O50)))</formula>
    </cfRule>
    <cfRule type="containsText" dxfId="1964" priority="5" operator="containsText" text="4- Bajo">
      <formula>NOT(ISERROR(SEARCH("4- Bajo",O50)))</formula>
    </cfRule>
    <cfRule type="containsText" dxfId="1963" priority="6" operator="containsText" text="1- Bajo">
      <formula>NOT(ISERROR(SEARCH("1- Bajo",O50)))</formula>
    </cfRule>
  </conditionalFormatting>
  <dataValidations count="7">
    <dataValidation allowBlank="1" showInputMessage="1" showErrorMessage="1" prompt="seleccionar si el responsable de ejecutar las acciones es el nivel central" sqref="Q8" xr:uid="{C3E3B325-8AC5-489E-9E38-0C4364FBB1EB}"/>
    <dataValidation allowBlank="1" showInputMessage="1" showErrorMessage="1" prompt="Seleccionar si el responsable es el responsable de las acciones es el nivel central" sqref="P7:P8" xr:uid="{050CFE68-1F1F-4F42-BC4A-35DA736762BE}"/>
    <dataValidation allowBlank="1" showInputMessage="1" showErrorMessage="1" prompt="Describir las actividades que se van a desarrollar para el proyecto" sqref="O7" xr:uid="{02E3F4A1-6406-4F98-B44A-0A6BA0E85C02}"/>
    <dataValidation allowBlank="1" showInputMessage="1" showErrorMessage="1" prompt="El grado de afectación puede ser " sqref="I8" xr:uid="{5AED653A-DD7D-40D7-B66A-119D6197E907}"/>
    <dataValidation allowBlank="1" showInputMessage="1" showErrorMessage="1" prompt="Que tan factible es que materialize el riesgo?" sqref="H8" xr:uid="{C516427F-A472-4169-83B0-0B1E8907433E}"/>
    <dataValidation allowBlank="1" showInputMessage="1" showErrorMessage="1" prompt="Registrar qué factor  que ocasina el riesgo: un facot identtficado el contexto._x000a_O  personas, recursos, estilo de direccion , factores externos, , codiciones ambientales" sqref="F8:G8" xr:uid="{7E9AD653-79DF-43BE-8D30-060917B71A6D}"/>
    <dataValidation allowBlank="1" showInputMessage="1" showErrorMessage="1" prompt="Seleccionar el tipo de riesgo teniendo en cuenta que  factor organizaconal afecta. Ver explicacion en hoja " sqref="E8" xr:uid="{55D6513B-729E-4C70-B7AC-1913C57865FD}"/>
  </dataValidations>
  <pageMargins left="0.7" right="0.7" top="0.75" bottom="0.75" header="0.3" footer="0.3"/>
  <pageSetup orientation="portrait" horizontalDpi="4294967293"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0A65E-63A4-4775-A235-08D6ABC66BA2}">
  <sheetPr>
    <tabColor theme="7" tint="0.59999389629810485"/>
  </sheetPr>
  <dimension ref="A1:JR64"/>
  <sheetViews>
    <sheetView topLeftCell="G34" zoomScale="71" zoomScaleNormal="71" workbookViewId="0">
      <selection activeCell="O35" sqref="O35:O36"/>
    </sheetView>
  </sheetViews>
  <sheetFormatPr baseColWidth="10" defaultColWidth="11.44140625" defaultRowHeight="14.4" x14ac:dyDescent="0.3"/>
  <cols>
    <col min="1" max="2" width="18.44140625" style="82" customWidth="1"/>
    <col min="3" max="3" width="15.5546875" customWidth="1"/>
    <col min="4" max="4" width="45.6640625" style="82" customWidth="1"/>
    <col min="5" max="5" width="18" style="197" customWidth="1"/>
    <col min="6" max="6" width="40.109375" customWidth="1"/>
    <col min="7" max="7" width="20.44140625" customWidth="1"/>
    <col min="8" max="8" width="10.44140625" style="198" customWidth="1"/>
    <col min="9" max="9" width="11.44140625" style="198" customWidth="1"/>
    <col min="10" max="10" width="10.109375" style="199" customWidth="1"/>
    <col min="11" max="11" width="11.44140625" style="198" customWidth="1"/>
    <col min="12" max="12" width="10.88671875" style="198" customWidth="1"/>
    <col min="13" max="13" width="18.33203125" style="198" customWidth="1"/>
    <col min="14" max="14" width="18.33203125" customWidth="1"/>
    <col min="15" max="15" width="50.44140625" customWidth="1"/>
    <col min="16" max="16" width="14.44140625" customWidth="1"/>
    <col min="17" max="17" width="14.5546875" customWidth="1"/>
    <col min="18" max="18" width="17.44140625" customWidth="1"/>
    <col min="19" max="19" width="16.33203125" customWidth="1"/>
    <col min="20" max="20" width="38.88671875" customWidth="1"/>
    <col min="21" max="176" width="11.44140625" style="121"/>
  </cols>
  <sheetData>
    <row r="1" spans="1:278" s="156" customFormat="1" ht="16.5" customHeight="1" x14ac:dyDescent="0.25">
      <c r="A1" s="407"/>
      <c r="B1" s="408"/>
      <c r="C1" s="408"/>
      <c r="D1" s="556" t="s">
        <v>383</v>
      </c>
      <c r="E1" s="556"/>
      <c r="F1" s="556"/>
      <c r="G1" s="556"/>
      <c r="H1" s="556"/>
      <c r="I1" s="556"/>
      <c r="J1" s="556"/>
      <c r="K1" s="556"/>
      <c r="L1" s="556"/>
      <c r="M1" s="556"/>
      <c r="N1" s="556"/>
      <c r="O1" s="556"/>
      <c r="P1" s="556"/>
      <c r="Q1" s="557"/>
      <c r="R1" s="399" t="s">
        <v>67</v>
      </c>
      <c r="S1" s="399"/>
      <c r="T1" s="399"/>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c r="HY1" s="155"/>
      <c r="HZ1" s="155"/>
      <c r="IA1" s="155"/>
      <c r="IB1" s="155"/>
      <c r="IC1" s="155"/>
      <c r="ID1" s="155"/>
      <c r="IE1" s="155"/>
      <c r="IF1" s="155"/>
      <c r="IG1" s="155"/>
      <c r="IH1" s="155"/>
      <c r="II1" s="155"/>
      <c r="IJ1" s="155"/>
      <c r="IK1" s="155"/>
      <c r="IL1" s="155"/>
      <c r="IM1" s="155"/>
      <c r="IN1" s="155"/>
      <c r="IO1" s="155"/>
      <c r="IP1" s="155"/>
      <c r="IQ1" s="155"/>
      <c r="IR1" s="155"/>
      <c r="IS1" s="155"/>
      <c r="IT1" s="155"/>
      <c r="IU1" s="155"/>
      <c r="IV1" s="155"/>
      <c r="IW1" s="155"/>
      <c r="IX1" s="155"/>
      <c r="IY1" s="155"/>
      <c r="IZ1" s="155"/>
      <c r="JA1" s="155"/>
      <c r="JB1" s="155"/>
      <c r="JC1" s="155"/>
      <c r="JD1" s="155"/>
      <c r="JE1" s="155"/>
      <c r="JF1" s="155"/>
      <c r="JG1" s="155"/>
      <c r="JH1" s="155"/>
      <c r="JI1" s="155"/>
      <c r="JJ1" s="155"/>
      <c r="JK1" s="155"/>
      <c r="JL1" s="155"/>
      <c r="JM1" s="155"/>
      <c r="JN1" s="155"/>
      <c r="JO1" s="155"/>
      <c r="JP1" s="155"/>
      <c r="JQ1" s="155"/>
      <c r="JR1" s="155"/>
    </row>
    <row r="2" spans="1:278" s="156" customFormat="1" ht="39.75" customHeight="1" x14ac:dyDescent="0.25">
      <c r="A2" s="409"/>
      <c r="B2" s="410"/>
      <c r="C2" s="410"/>
      <c r="D2" s="558"/>
      <c r="E2" s="558"/>
      <c r="F2" s="558"/>
      <c r="G2" s="558"/>
      <c r="H2" s="558"/>
      <c r="I2" s="558"/>
      <c r="J2" s="558"/>
      <c r="K2" s="558"/>
      <c r="L2" s="558"/>
      <c r="M2" s="558"/>
      <c r="N2" s="558"/>
      <c r="O2" s="558"/>
      <c r="P2" s="558"/>
      <c r="Q2" s="559"/>
      <c r="R2" s="399"/>
      <c r="S2" s="399"/>
      <c r="T2" s="399"/>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row>
    <row r="3" spans="1:278" s="156" customFormat="1" ht="3" customHeight="1" x14ac:dyDescent="0.25">
      <c r="A3" s="2"/>
      <c r="B3" s="2"/>
      <c r="C3" s="171"/>
      <c r="D3" s="558"/>
      <c r="E3" s="558"/>
      <c r="F3" s="558"/>
      <c r="G3" s="558"/>
      <c r="H3" s="558"/>
      <c r="I3" s="558"/>
      <c r="J3" s="558"/>
      <c r="K3" s="558"/>
      <c r="L3" s="558"/>
      <c r="M3" s="558"/>
      <c r="N3" s="558"/>
      <c r="O3" s="558"/>
      <c r="P3" s="558"/>
      <c r="Q3" s="559"/>
      <c r="R3" s="399"/>
      <c r="S3" s="399"/>
      <c r="T3" s="399"/>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row>
    <row r="4" spans="1:278" s="156" customFormat="1" ht="41.25" customHeight="1" x14ac:dyDescent="0.25">
      <c r="A4" s="400" t="s">
        <v>0</v>
      </c>
      <c r="B4" s="401"/>
      <c r="C4" s="402"/>
      <c r="D4" s="403" t="str">
        <f>'Mapa Final'!D4</f>
        <v>Gestión financiera y presupuestal</v>
      </c>
      <c r="E4" s="404"/>
      <c r="F4" s="404"/>
      <c r="G4" s="404"/>
      <c r="H4" s="404"/>
      <c r="I4" s="404"/>
      <c r="J4" s="404"/>
      <c r="K4" s="404"/>
      <c r="L4" s="404"/>
      <c r="M4" s="404"/>
      <c r="N4" s="405"/>
      <c r="O4" s="406"/>
      <c r="P4" s="406"/>
      <c r="Q4" s="406"/>
      <c r="R4" s="1"/>
      <c r="S4" s="1"/>
      <c r="T4" s="1"/>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row>
    <row r="5" spans="1:278" s="156" customFormat="1" ht="52.5" customHeight="1" x14ac:dyDescent="0.25">
      <c r="A5" s="400" t="s">
        <v>1</v>
      </c>
      <c r="B5" s="401"/>
      <c r="C5" s="402"/>
      <c r="D5" s="411" t="str">
        <f>'Mapa Final'!D5</f>
        <v>Gestionar las actividades relacionadas con los recursos financieros y presupuestales a través de la planeación, programación, ejecución, registro, seguimiento, control, análisis, evaluación y mejora para cumplir con los objetivos de la organización.</v>
      </c>
      <c r="E5" s="412"/>
      <c r="F5" s="412"/>
      <c r="G5" s="412"/>
      <c r="H5" s="412"/>
      <c r="I5" s="412"/>
      <c r="J5" s="412"/>
      <c r="K5" s="412"/>
      <c r="L5" s="412"/>
      <c r="M5" s="412"/>
      <c r="N5" s="413"/>
      <c r="O5" s="1"/>
      <c r="P5" s="1"/>
      <c r="Q5" s="1"/>
      <c r="R5" s="1"/>
      <c r="S5" s="1"/>
      <c r="T5" s="1"/>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c r="IR5" s="155"/>
      <c r="IS5" s="155"/>
      <c r="IT5" s="155"/>
      <c r="IU5" s="155"/>
      <c r="IV5" s="155"/>
      <c r="IW5" s="155"/>
      <c r="IX5" s="155"/>
      <c r="IY5" s="155"/>
      <c r="IZ5" s="155"/>
      <c r="JA5" s="155"/>
      <c r="JB5" s="155"/>
      <c r="JC5" s="155"/>
      <c r="JD5" s="155"/>
      <c r="JE5" s="155"/>
      <c r="JF5" s="155"/>
      <c r="JG5" s="155"/>
      <c r="JH5" s="155"/>
      <c r="JI5" s="155"/>
      <c r="JJ5" s="155"/>
      <c r="JK5" s="155"/>
      <c r="JL5" s="155"/>
      <c r="JM5" s="155"/>
      <c r="JN5" s="155"/>
      <c r="JO5" s="155"/>
      <c r="JP5" s="155"/>
      <c r="JQ5" s="155"/>
      <c r="JR5" s="155"/>
    </row>
    <row r="6" spans="1:278" s="156" customFormat="1" ht="32.25" customHeight="1" thickBot="1" x14ac:dyDescent="0.3">
      <c r="A6" s="400" t="s">
        <v>2</v>
      </c>
      <c r="B6" s="401"/>
      <c r="C6" s="402"/>
      <c r="D6" s="411" t="str">
        <f>'Mapa Final'!D6</f>
        <v xml:space="preserve">Nivel Central </v>
      </c>
      <c r="E6" s="412"/>
      <c r="F6" s="412"/>
      <c r="G6" s="412"/>
      <c r="H6" s="412"/>
      <c r="I6" s="412"/>
      <c r="J6" s="412"/>
      <c r="K6" s="412"/>
      <c r="L6" s="412"/>
      <c r="M6" s="412"/>
      <c r="N6" s="413"/>
      <c r="O6" s="1"/>
      <c r="P6" s="1"/>
      <c r="Q6" s="1"/>
      <c r="R6" s="1"/>
      <c r="S6" s="1"/>
      <c r="T6" s="1"/>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c r="IO6" s="155"/>
      <c r="IP6" s="155"/>
      <c r="IQ6" s="155"/>
      <c r="IR6" s="155"/>
      <c r="IS6" s="155"/>
      <c r="IT6" s="155"/>
      <c r="IU6" s="155"/>
      <c r="IV6" s="155"/>
      <c r="IW6" s="155"/>
      <c r="IX6" s="155"/>
      <c r="IY6" s="155"/>
      <c r="IZ6" s="155"/>
      <c r="JA6" s="155"/>
      <c r="JB6" s="155"/>
      <c r="JC6" s="155"/>
      <c r="JD6" s="155"/>
      <c r="JE6" s="155"/>
      <c r="JF6" s="155"/>
      <c r="JG6" s="155"/>
      <c r="JH6" s="155"/>
      <c r="JI6" s="155"/>
      <c r="JJ6" s="155"/>
      <c r="JK6" s="155"/>
      <c r="JL6" s="155"/>
      <c r="JM6" s="155"/>
      <c r="JN6" s="155"/>
      <c r="JO6" s="155"/>
      <c r="JP6" s="155"/>
      <c r="JQ6" s="155"/>
      <c r="JR6" s="155"/>
    </row>
    <row r="7" spans="1:278" s="193" customFormat="1" ht="46.5" customHeight="1" thickTop="1" thickBot="1" x14ac:dyDescent="0.35">
      <c r="A7" s="551" t="s">
        <v>360</v>
      </c>
      <c r="B7" s="552"/>
      <c r="C7" s="552"/>
      <c r="D7" s="552"/>
      <c r="E7" s="552"/>
      <c r="F7" s="553"/>
      <c r="G7" s="200"/>
      <c r="H7" s="554" t="s">
        <v>361</v>
      </c>
      <c r="I7" s="554"/>
      <c r="J7" s="554"/>
      <c r="K7" s="554" t="s">
        <v>362</v>
      </c>
      <c r="L7" s="554"/>
      <c r="M7" s="554"/>
      <c r="N7" s="555" t="s">
        <v>363</v>
      </c>
      <c r="O7" s="560" t="s">
        <v>364</v>
      </c>
      <c r="P7" s="562" t="s">
        <v>365</v>
      </c>
      <c r="Q7" s="563"/>
      <c r="R7" s="562" t="s">
        <v>366</v>
      </c>
      <c r="S7" s="563"/>
      <c r="T7" s="564" t="s">
        <v>386</v>
      </c>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6"/>
      <c r="FF7" s="206"/>
      <c r="FG7" s="206"/>
      <c r="FH7" s="206"/>
      <c r="FI7" s="206"/>
      <c r="FJ7" s="206"/>
      <c r="FK7" s="206"/>
      <c r="FL7" s="206"/>
      <c r="FM7" s="206"/>
      <c r="FN7" s="206"/>
      <c r="FO7" s="206"/>
      <c r="FP7" s="206"/>
      <c r="FQ7" s="206"/>
      <c r="FR7" s="206"/>
      <c r="FS7" s="206"/>
      <c r="FT7" s="206"/>
    </row>
    <row r="8" spans="1:278" s="194" customFormat="1" ht="60.9" customHeight="1" thickTop="1" thickBot="1" x14ac:dyDescent="0.35">
      <c r="A8" s="210" t="s">
        <v>204</v>
      </c>
      <c r="B8" s="210" t="s">
        <v>392</v>
      </c>
      <c r="C8" s="211" t="s">
        <v>8</v>
      </c>
      <c r="D8" s="201" t="s">
        <v>375</v>
      </c>
      <c r="E8" s="202" t="s">
        <v>10</v>
      </c>
      <c r="F8" s="202" t="s">
        <v>11</v>
      </c>
      <c r="G8" s="202" t="s">
        <v>12</v>
      </c>
      <c r="H8" s="203" t="s">
        <v>368</v>
      </c>
      <c r="I8" s="203" t="s">
        <v>38</v>
      </c>
      <c r="J8" s="203" t="s">
        <v>369</v>
      </c>
      <c r="K8" s="203" t="s">
        <v>368</v>
      </c>
      <c r="L8" s="203" t="s">
        <v>370</v>
      </c>
      <c r="M8" s="203" t="s">
        <v>369</v>
      </c>
      <c r="N8" s="555"/>
      <c r="O8" s="561"/>
      <c r="P8" s="204" t="s">
        <v>371</v>
      </c>
      <c r="Q8" s="204" t="s">
        <v>372</v>
      </c>
      <c r="R8" s="204" t="s">
        <v>373</v>
      </c>
      <c r="S8" s="204" t="s">
        <v>374</v>
      </c>
      <c r="T8" s="564"/>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207"/>
      <c r="DN8" s="207"/>
      <c r="DO8" s="207"/>
      <c r="DP8" s="207"/>
      <c r="DQ8" s="207"/>
      <c r="DR8" s="207"/>
      <c r="DS8" s="207"/>
      <c r="DT8" s="207"/>
      <c r="DU8" s="207"/>
      <c r="DV8" s="207"/>
      <c r="DW8" s="207"/>
      <c r="DX8" s="207"/>
      <c r="DY8" s="207"/>
      <c r="DZ8" s="207"/>
      <c r="EA8" s="207"/>
      <c r="EB8" s="207"/>
      <c r="EC8" s="207"/>
      <c r="ED8" s="207"/>
      <c r="EE8" s="207"/>
      <c r="EF8" s="207"/>
      <c r="EG8" s="207"/>
      <c r="EH8" s="207"/>
      <c r="EI8" s="207"/>
      <c r="EJ8" s="207"/>
      <c r="EK8" s="207"/>
      <c r="EL8" s="207"/>
      <c r="EM8" s="207"/>
      <c r="EN8" s="207"/>
      <c r="EO8" s="207"/>
      <c r="EP8" s="207"/>
      <c r="EQ8" s="207"/>
      <c r="ER8" s="207"/>
      <c r="ES8" s="207"/>
      <c r="ET8" s="207"/>
      <c r="EU8" s="207"/>
      <c r="EV8" s="207"/>
      <c r="EW8" s="207"/>
      <c r="EX8" s="207"/>
      <c r="EY8" s="207"/>
      <c r="EZ8" s="207"/>
      <c r="FA8" s="207"/>
      <c r="FB8" s="207"/>
      <c r="FC8" s="207"/>
      <c r="FD8" s="207"/>
      <c r="FE8" s="207"/>
      <c r="FF8" s="207"/>
      <c r="FG8" s="207"/>
      <c r="FH8" s="207"/>
      <c r="FI8" s="207"/>
      <c r="FJ8" s="207"/>
      <c r="FK8" s="207"/>
      <c r="FL8" s="207"/>
      <c r="FM8" s="207"/>
      <c r="FN8" s="207"/>
      <c r="FO8" s="207"/>
      <c r="FP8" s="207"/>
      <c r="FQ8" s="207"/>
      <c r="FR8" s="207"/>
      <c r="FS8" s="207"/>
      <c r="FT8" s="207"/>
    </row>
    <row r="9" spans="1:278" s="195" customFormat="1" ht="10.5" customHeight="1" thickTop="1" thickBot="1" x14ac:dyDescent="0.35">
      <c r="A9" s="565"/>
      <c r="B9" s="566"/>
      <c r="C9" s="566"/>
      <c r="D9" s="566"/>
      <c r="E9" s="566"/>
      <c r="F9" s="566"/>
      <c r="G9" s="566"/>
      <c r="H9" s="566"/>
      <c r="I9" s="566"/>
      <c r="J9" s="566"/>
      <c r="K9" s="566"/>
      <c r="L9" s="566"/>
      <c r="M9" s="566"/>
      <c r="N9" s="566"/>
      <c r="T9" s="205"/>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8"/>
      <c r="FF9" s="208"/>
      <c r="FG9" s="208"/>
      <c r="FH9" s="208"/>
      <c r="FI9" s="208"/>
      <c r="FJ9" s="208"/>
      <c r="FK9" s="208"/>
      <c r="FL9" s="208"/>
      <c r="FM9" s="208"/>
      <c r="FN9" s="208"/>
      <c r="FO9" s="208"/>
      <c r="FP9" s="208"/>
      <c r="FQ9" s="208"/>
      <c r="FR9" s="208"/>
      <c r="FS9" s="208"/>
      <c r="FT9" s="208"/>
    </row>
    <row r="10" spans="1:278" s="196" customFormat="1" ht="15" customHeight="1" x14ac:dyDescent="0.3">
      <c r="A10" s="546">
        <f>'Mapa Final'!A10</f>
        <v>1</v>
      </c>
      <c r="B10" s="549" t="str">
        <f>'Mapa Final'!B10</f>
        <v>Insuficiente información para elaborarlos planes financieros</v>
      </c>
      <c r="C10" s="531" t="str">
        <f>'Mapa Final'!C10</f>
        <v>Incumplimiento de las metas establecidas</v>
      </c>
      <c r="D10" s="531" t="str">
        <f>'Mapa Final'!D10</f>
        <v xml:space="preserve">1. Falta de lineamientos e instrucciones claras y oportunas para el desarrollo del trabajo.
2.  No contar con la información necesaria para elaborar y proyectar oportunamente el anteproyecto de presupuesto, el plan operativo anual de Inversión POAI y el marco de gasto de mediano plazo MGMP.
3. Falta de un software que apoye la generación de reportes estadísticos automáticos para contar con información histórica que permita programar y proyectar los recursos presupuestales. Se traslada a plan de acción de la próxima vigencia, para coordinar con Unidad de Informática.
</v>
      </c>
      <c r="E10" s="534" t="str">
        <f>'Mapa Final'!E10</f>
        <v>Falta de información</v>
      </c>
      <c r="F10" s="534" t="str">
        <f>'Mapa Final'!F10</f>
        <v>No contar con la información de las necesidades de la Rama Judical para la elaboración del anteproyecto de presupuesto, POAI y MGMP  oportunamente para gestionar las actividades que conllevan a la planeación financiera y presupuestal de la Entidad.</v>
      </c>
      <c r="G10" s="534" t="str">
        <f>'Mapa Final'!G10</f>
        <v>Ejecución y Administración de Procesos</v>
      </c>
      <c r="H10" s="537" t="str">
        <f>'Mapa Final'!I10</f>
        <v>Muy Baja</v>
      </c>
      <c r="I10" s="540" t="str">
        <f>'Mapa Final'!L10</f>
        <v>Leve</v>
      </c>
      <c r="J10" s="543" t="str">
        <f>'Mapa Final'!N10</f>
        <v>Bajo</v>
      </c>
      <c r="K10" s="518" t="str">
        <f>'Mapa Final'!AA10</f>
        <v>Muy Baja</v>
      </c>
      <c r="L10" s="518" t="str">
        <f>'Mapa Final'!AE10</f>
        <v>Leve</v>
      </c>
      <c r="M10" s="521" t="str">
        <f>'Mapa Final'!AG10</f>
        <v>Bajo</v>
      </c>
      <c r="N10" s="518" t="str">
        <f>'Mapa Final'!AH10</f>
        <v>Evitar</v>
      </c>
      <c r="O10" s="261"/>
      <c r="P10" s="524" t="s">
        <v>179</v>
      </c>
      <c r="Q10" s="524"/>
      <c r="R10" s="527">
        <v>44197</v>
      </c>
      <c r="S10" s="527">
        <v>44561</v>
      </c>
      <c r="T10" s="567" t="s">
        <v>655</v>
      </c>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c r="BP10" s="209"/>
      <c r="BQ10" s="209"/>
      <c r="BR10" s="209"/>
      <c r="BS10" s="209"/>
      <c r="BT10" s="209"/>
      <c r="BU10" s="209"/>
      <c r="BV10" s="209"/>
      <c r="BW10" s="209"/>
      <c r="BX10" s="209"/>
      <c r="BY10" s="209"/>
      <c r="BZ10" s="209"/>
      <c r="CA10" s="209"/>
      <c r="CB10" s="209"/>
      <c r="CC10" s="209"/>
      <c r="CD10" s="209"/>
      <c r="CE10" s="209"/>
      <c r="CF10" s="209"/>
      <c r="CG10" s="209"/>
      <c r="CH10" s="209"/>
      <c r="CI10" s="209"/>
      <c r="CJ10" s="209"/>
      <c r="CK10" s="209"/>
      <c r="CL10" s="209"/>
      <c r="CM10" s="209"/>
      <c r="CN10" s="209"/>
      <c r="CO10" s="209"/>
      <c r="CP10" s="209"/>
      <c r="CQ10" s="209"/>
      <c r="CR10" s="209"/>
      <c r="CS10" s="209"/>
      <c r="CT10" s="209"/>
      <c r="CU10" s="209"/>
      <c r="CV10" s="209"/>
      <c r="CW10" s="209"/>
      <c r="CX10" s="209"/>
      <c r="CY10" s="209"/>
      <c r="CZ10" s="209"/>
      <c r="DA10" s="209"/>
      <c r="DB10" s="209"/>
      <c r="DC10" s="209"/>
      <c r="DD10" s="209"/>
      <c r="DE10" s="209"/>
      <c r="DF10" s="209"/>
      <c r="DG10" s="209"/>
      <c r="DH10" s="209"/>
      <c r="DI10" s="209"/>
      <c r="DJ10" s="209"/>
      <c r="DK10" s="209"/>
      <c r="DL10" s="209"/>
      <c r="DM10" s="209"/>
      <c r="DN10" s="209"/>
      <c r="DO10" s="209"/>
      <c r="DP10" s="209"/>
      <c r="DQ10" s="209"/>
      <c r="DR10" s="209"/>
      <c r="DS10" s="209"/>
      <c r="DT10" s="209"/>
      <c r="DU10" s="209"/>
      <c r="DV10" s="209"/>
      <c r="DW10" s="209"/>
      <c r="DX10" s="209"/>
      <c r="DY10" s="209"/>
      <c r="DZ10" s="209"/>
      <c r="EA10" s="209"/>
      <c r="EB10" s="209"/>
      <c r="EC10" s="209"/>
      <c r="ED10" s="209"/>
      <c r="EE10" s="209"/>
      <c r="EF10" s="209"/>
      <c r="EG10" s="209"/>
      <c r="EH10" s="209"/>
      <c r="EI10" s="209"/>
      <c r="EJ10" s="209"/>
      <c r="EK10" s="209"/>
      <c r="EL10" s="209"/>
      <c r="EM10" s="209"/>
      <c r="EN10" s="209"/>
      <c r="EO10" s="209"/>
      <c r="EP10" s="209"/>
      <c r="EQ10" s="209"/>
      <c r="ER10" s="209"/>
      <c r="ES10" s="209"/>
      <c r="ET10" s="209"/>
      <c r="EU10" s="209"/>
      <c r="EV10" s="209"/>
      <c r="EW10" s="209"/>
      <c r="EX10" s="209"/>
      <c r="EY10" s="209"/>
      <c r="EZ10" s="209"/>
      <c r="FA10" s="209"/>
      <c r="FB10" s="209"/>
      <c r="FC10" s="209"/>
      <c r="FD10" s="209"/>
      <c r="FE10" s="209"/>
      <c r="FF10" s="209"/>
      <c r="FG10" s="209"/>
      <c r="FH10" s="209"/>
      <c r="FI10" s="209"/>
      <c r="FJ10" s="209"/>
      <c r="FK10" s="209"/>
      <c r="FL10" s="209"/>
      <c r="FM10" s="209"/>
      <c r="FN10" s="209"/>
      <c r="FO10" s="209"/>
      <c r="FP10" s="209"/>
      <c r="FQ10" s="209"/>
      <c r="FR10" s="209"/>
      <c r="FS10" s="209"/>
      <c r="FT10" s="209"/>
    </row>
    <row r="11" spans="1:278" s="196" customFormat="1" ht="15" customHeight="1" x14ac:dyDescent="0.3">
      <c r="A11" s="547"/>
      <c r="B11" s="573"/>
      <c r="C11" s="532"/>
      <c r="D11" s="532"/>
      <c r="E11" s="535"/>
      <c r="F11" s="535"/>
      <c r="G11" s="535"/>
      <c r="H11" s="538"/>
      <c r="I11" s="541"/>
      <c r="J11" s="544"/>
      <c r="K11" s="519"/>
      <c r="L11" s="519"/>
      <c r="M11" s="522"/>
      <c r="N11" s="519"/>
      <c r="O11" s="262"/>
      <c r="P11" s="525"/>
      <c r="Q11" s="525"/>
      <c r="R11" s="525"/>
      <c r="S11" s="525"/>
      <c r="T11" s="568"/>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209"/>
      <c r="BK11" s="209"/>
      <c r="BL11" s="209"/>
      <c r="BM11" s="209"/>
      <c r="BN11" s="209"/>
      <c r="BO11" s="209"/>
      <c r="BP11" s="209"/>
      <c r="BQ11" s="209"/>
      <c r="BR11" s="209"/>
      <c r="BS11" s="209"/>
      <c r="BT11" s="209"/>
      <c r="BU11" s="209"/>
      <c r="BV11" s="209"/>
      <c r="BW11" s="209"/>
      <c r="BX11" s="209"/>
      <c r="BY11" s="209"/>
      <c r="BZ11" s="209"/>
      <c r="CA11" s="209"/>
      <c r="CB11" s="209"/>
      <c r="CC11" s="209"/>
      <c r="CD11" s="209"/>
      <c r="CE11" s="209"/>
      <c r="CF11" s="209"/>
      <c r="CG11" s="209"/>
      <c r="CH11" s="209"/>
      <c r="CI11" s="209"/>
      <c r="CJ11" s="209"/>
      <c r="CK11" s="209"/>
      <c r="CL11" s="209"/>
      <c r="CM11" s="209"/>
      <c r="CN11" s="209"/>
      <c r="CO11" s="209"/>
      <c r="CP11" s="209"/>
      <c r="CQ11" s="209"/>
      <c r="CR11" s="209"/>
      <c r="CS11" s="209"/>
      <c r="CT11" s="209"/>
      <c r="CU11" s="209"/>
      <c r="CV11" s="209"/>
      <c r="CW11" s="209"/>
      <c r="CX11" s="209"/>
      <c r="CY11" s="209"/>
      <c r="CZ11" s="209"/>
      <c r="DA11" s="209"/>
      <c r="DB11" s="209"/>
      <c r="DC11" s="209"/>
      <c r="DD11" s="209"/>
      <c r="DE11" s="209"/>
      <c r="DF11" s="209"/>
      <c r="DG11" s="209"/>
      <c r="DH11" s="209"/>
      <c r="DI11" s="209"/>
      <c r="DJ11" s="209"/>
      <c r="DK11" s="209"/>
      <c r="DL11" s="209"/>
      <c r="DM11" s="209"/>
      <c r="DN11" s="209"/>
      <c r="DO11" s="209"/>
      <c r="DP11" s="209"/>
      <c r="DQ11" s="209"/>
      <c r="DR11" s="209"/>
      <c r="DS11" s="209"/>
      <c r="DT11" s="209"/>
      <c r="DU11" s="209"/>
      <c r="DV11" s="209"/>
      <c r="DW11" s="209"/>
      <c r="DX11" s="209"/>
      <c r="DY11" s="209"/>
      <c r="DZ11" s="209"/>
      <c r="EA11" s="209"/>
      <c r="EB11" s="209"/>
      <c r="EC11" s="209"/>
      <c r="ED11" s="209"/>
      <c r="EE11" s="209"/>
      <c r="EF11" s="209"/>
      <c r="EG11" s="209"/>
      <c r="EH11" s="209"/>
      <c r="EI11" s="209"/>
      <c r="EJ11" s="209"/>
      <c r="EK11" s="209"/>
      <c r="EL11" s="209"/>
      <c r="EM11" s="209"/>
      <c r="EN11" s="209"/>
      <c r="EO11" s="209"/>
      <c r="EP11" s="209"/>
      <c r="EQ11" s="209"/>
      <c r="ER11" s="209"/>
      <c r="ES11" s="209"/>
      <c r="ET11" s="209"/>
      <c r="EU11" s="209"/>
      <c r="EV11" s="209"/>
      <c r="EW11" s="209"/>
      <c r="EX11" s="209"/>
      <c r="EY11" s="209"/>
      <c r="EZ11" s="209"/>
      <c r="FA11" s="209"/>
      <c r="FB11" s="209"/>
      <c r="FC11" s="209"/>
      <c r="FD11" s="209"/>
      <c r="FE11" s="209"/>
      <c r="FF11" s="209"/>
      <c r="FG11" s="209"/>
      <c r="FH11" s="209"/>
      <c r="FI11" s="209"/>
      <c r="FJ11" s="209"/>
      <c r="FK11" s="209"/>
      <c r="FL11" s="209"/>
      <c r="FM11" s="209"/>
      <c r="FN11" s="209"/>
      <c r="FO11" s="209"/>
      <c r="FP11" s="209"/>
      <c r="FQ11" s="209"/>
      <c r="FR11" s="209"/>
      <c r="FS11" s="209"/>
      <c r="FT11" s="209"/>
    </row>
    <row r="12" spans="1:278" s="196" customFormat="1" ht="58.5" customHeight="1" x14ac:dyDescent="0.3">
      <c r="A12" s="547"/>
      <c r="B12" s="573"/>
      <c r="C12" s="532"/>
      <c r="D12" s="532"/>
      <c r="E12" s="535"/>
      <c r="F12" s="535"/>
      <c r="G12" s="535"/>
      <c r="H12" s="538"/>
      <c r="I12" s="541"/>
      <c r="J12" s="544"/>
      <c r="K12" s="519"/>
      <c r="L12" s="519"/>
      <c r="M12" s="522"/>
      <c r="N12" s="519"/>
      <c r="O12" s="264" t="s">
        <v>586</v>
      </c>
      <c r="P12" s="525"/>
      <c r="Q12" s="525"/>
      <c r="R12" s="525"/>
      <c r="S12" s="525"/>
      <c r="T12" s="568"/>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09"/>
      <c r="CB12" s="209"/>
      <c r="CC12" s="209"/>
      <c r="CD12" s="209"/>
      <c r="CE12" s="209"/>
      <c r="CF12" s="209"/>
      <c r="CG12" s="209"/>
      <c r="CH12" s="209"/>
      <c r="CI12" s="209"/>
      <c r="CJ12" s="209"/>
      <c r="CK12" s="209"/>
      <c r="CL12" s="209"/>
      <c r="CM12" s="209"/>
      <c r="CN12" s="209"/>
      <c r="CO12" s="209"/>
      <c r="CP12" s="209"/>
      <c r="CQ12" s="209"/>
      <c r="CR12" s="209"/>
      <c r="CS12" s="209"/>
      <c r="CT12" s="209"/>
      <c r="CU12" s="209"/>
      <c r="CV12" s="209"/>
      <c r="CW12" s="209"/>
      <c r="CX12" s="209"/>
      <c r="CY12" s="209"/>
      <c r="CZ12" s="209"/>
      <c r="DA12" s="209"/>
      <c r="DB12" s="209"/>
      <c r="DC12" s="209"/>
      <c r="DD12" s="209"/>
      <c r="DE12" s="209"/>
      <c r="DF12" s="209"/>
      <c r="DG12" s="209"/>
      <c r="DH12" s="209"/>
      <c r="DI12" s="209"/>
      <c r="DJ12" s="209"/>
      <c r="DK12" s="209"/>
      <c r="DL12" s="209"/>
      <c r="DM12" s="209"/>
      <c r="DN12" s="209"/>
      <c r="DO12" s="209"/>
      <c r="DP12" s="209"/>
      <c r="DQ12" s="209"/>
      <c r="DR12" s="209"/>
      <c r="DS12" s="209"/>
      <c r="DT12" s="209"/>
      <c r="DU12" s="209"/>
      <c r="DV12" s="209"/>
      <c r="DW12" s="209"/>
      <c r="DX12" s="209"/>
      <c r="DY12" s="209"/>
      <c r="DZ12" s="209"/>
      <c r="EA12" s="209"/>
      <c r="EB12" s="209"/>
      <c r="EC12" s="209"/>
      <c r="ED12" s="209"/>
      <c r="EE12" s="209"/>
      <c r="EF12" s="209"/>
      <c r="EG12" s="209"/>
      <c r="EH12" s="209"/>
      <c r="EI12" s="209"/>
      <c r="EJ12" s="209"/>
      <c r="EK12" s="209"/>
      <c r="EL12" s="209"/>
      <c r="EM12" s="209"/>
      <c r="EN12" s="209"/>
      <c r="EO12" s="209"/>
      <c r="EP12" s="209"/>
      <c r="EQ12" s="209"/>
      <c r="ER12" s="209"/>
      <c r="ES12" s="209"/>
      <c r="ET12" s="209"/>
      <c r="EU12" s="209"/>
      <c r="EV12" s="209"/>
      <c r="EW12" s="209"/>
      <c r="EX12" s="209"/>
      <c r="EY12" s="209"/>
      <c r="EZ12" s="209"/>
      <c r="FA12" s="209"/>
      <c r="FB12" s="209"/>
      <c r="FC12" s="209"/>
      <c r="FD12" s="209"/>
      <c r="FE12" s="209"/>
      <c r="FF12" s="209"/>
      <c r="FG12" s="209"/>
      <c r="FH12" s="209"/>
      <c r="FI12" s="209"/>
      <c r="FJ12" s="209"/>
      <c r="FK12" s="209"/>
      <c r="FL12" s="209"/>
      <c r="FM12" s="209"/>
      <c r="FN12" s="209"/>
      <c r="FO12" s="209"/>
      <c r="FP12" s="209"/>
      <c r="FQ12" s="209"/>
      <c r="FR12" s="209"/>
      <c r="FS12" s="209"/>
      <c r="FT12" s="209"/>
    </row>
    <row r="13" spans="1:278" s="196" customFormat="1" ht="59.25" customHeight="1" x14ac:dyDescent="0.3">
      <c r="A13" s="547"/>
      <c r="B13" s="573"/>
      <c r="C13" s="532"/>
      <c r="D13" s="532"/>
      <c r="E13" s="535"/>
      <c r="F13" s="535"/>
      <c r="G13" s="535"/>
      <c r="H13" s="538"/>
      <c r="I13" s="541"/>
      <c r="J13" s="544"/>
      <c r="K13" s="519"/>
      <c r="L13" s="519"/>
      <c r="M13" s="522"/>
      <c r="N13" s="519"/>
      <c r="O13" s="264" t="s">
        <v>653</v>
      </c>
      <c r="P13" s="525"/>
      <c r="Q13" s="525"/>
      <c r="R13" s="525"/>
      <c r="S13" s="525"/>
      <c r="T13" s="568"/>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c r="BO13" s="209"/>
      <c r="BP13" s="209"/>
      <c r="BQ13" s="209"/>
      <c r="BR13" s="209"/>
      <c r="BS13" s="209"/>
      <c r="BT13" s="209"/>
      <c r="BU13" s="209"/>
      <c r="BV13" s="209"/>
      <c r="BW13" s="209"/>
      <c r="BX13" s="209"/>
      <c r="BY13" s="209"/>
      <c r="BZ13" s="209"/>
      <c r="CA13" s="209"/>
      <c r="CB13" s="209"/>
      <c r="CC13" s="209"/>
      <c r="CD13" s="209"/>
      <c r="CE13" s="209"/>
      <c r="CF13" s="209"/>
      <c r="CG13" s="209"/>
      <c r="CH13" s="209"/>
      <c r="CI13" s="209"/>
      <c r="CJ13" s="209"/>
      <c r="CK13" s="209"/>
      <c r="CL13" s="209"/>
      <c r="CM13" s="209"/>
      <c r="CN13" s="209"/>
      <c r="CO13" s="209"/>
      <c r="CP13" s="209"/>
      <c r="CQ13" s="209"/>
      <c r="CR13" s="209"/>
      <c r="CS13" s="209"/>
      <c r="CT13" s="209"/>
      <c r="CU13" s="209"/>
      <c r="CV13" s="209"/>
      <c r="CW13" s="209"/>
      <c r="CX13" s="209"/>
      <c r="CY13" s="209"/>
      <c r="CZ13" s="209"/>
      <c r="DA13" s="209"/>
      <c r="DB13" s="209"/>
      <c r="DC13" s="209"/>
      <c r="DD13" s="209"/>
      <c r="DE13" s="209"/>
      <c r="DF13" s="209"/>
      <c r="DG13" s="209"/>
      <c r="DH13" s="209"/>
      <c r="DI13" s="209"/>
      <c r="DJ13" s="209"/>
      <c r="DK13" s="209"/>
      <c r="DL13" s="209"/>
      <c r="DM13" s="209"/>
      <c r="DN13" s="209"/>
      <c r="DO13" s="209"/>
      <c r="DP13" s="209"/>
      <c r="DQ13" s="209"/>
      <c r="DR13" s="209"/>
      <c r="DS13" s="209"/>
      <c r="DT13" s="209"/>
      <c r="DU13" s="209"/>
      <c r="DV13" s="209"/>
      <c r="DW13" s="209"/>
      <c r="DX13" s="209"/>
      <c r="DY13" s="209"/>
      <c r="DZ13" s="209"/>
      <c r="EA13" s="209"/>
      <c r="EB13" s="209"/>
      <c r="EC13" s="209"/>
      <c r="ED13" s="209"/>
      <c r="EE13" s="209"/>
      <c r="EF13" s="209"/>
      <c r="EG13" s="209"/>
      <c r="EH13" s="209"/>
      <c r="EI13" s="209"/>
      <c r="EJ13" s="209"/>
      <c r="EK13" s="209"/>
      <c r="EL13" s="209"/>
      <c r="EM13" s="209"/>
      <c r="EN13" s="209"/>
      <c r="EO13" s="209"/>
      <c r="EP13" s="209"/>
      <c r="EQ13" s="209"/>
      <c r="ER13" s="209"/>
      <c r="ES13" s="209"/>
      <c r="ET13" s="209"/>
      <c r="EU13" s="209"/>
      <c r="EV13" s="209"/>
      <c r="EW13" s="209"/>
      <c r="EX13" s="209"/>
      <c r="EY13" s="209"/>
      <c r="EZ13" s="209"/>
      <c r="FA13" s="209"/>
      <c r="FB13" s="209"/>
      <c r="FC13" s="209"/>
      <c r="FD13" s="209"/>
      <c r="FE13" s="209"/>
      <c r="FF13" s="209"/>
      <c r="FG13" s="209"/>
      <c r="FH13" s="209"/>
      <c r="FI13" s="209"/>
      <c r="FJ13" s="209"/>
      <c r="FK13" s="209"/>
      <c r="FL13" s="209"/>
      <c r="FM13" s="209"/>
      <c r="FN13" s="209"/>
      <c r="FO13" s="209"/>
      <c r="FP13" s="209"/>
      <c r="FQ13" s="209"/>
      <c r="FR13" s="209"/>
      <c r="FS13" s="209"/>
      <c r="FT13" s="209"/>
    </row>
    <row r="14" spans="1:278" s="196" customFormat="1" ht="238.5" customHeight="1" thickBot="1" x14ac:dyDescent="0.35">
      <c r="A14" s="548"/>
      <c r="B14" s="574"/>
      <c r="C14" s="533"/>
      <c r="D14" s="533"/>
      <c r="E14" s="536"/>
      <c r="F14" s="536"/>
      <c r="G14" s="536"/>
      <c r="H14" s="539"/>
      <c r="I14" s="542"/>
      <c r="J14" s="545"/>
      <c r="K14" s="520"/>
      <c r="L14" s="520"/>
      <c r="M14" s="523"/>
      <c r="N14" s="520"/>
      <c r="O14" s="263"/>
      <c r="P14" s="526"/>
      <c r="Q14" s="526"/>
      <c r="R14" s="526"/>
      <c r="S14" s="526"/>
      <c r="T14" s="56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c r="BO14" s="209"/>
      <c r="BP14" s="209"/>
      <c r="BQ14" s="209"/>
      <c r="BR14" s="209"/>
      <c r="BS14" s="209"/>
      <c r="BT14" s="209"/>
      <c r="BU14" s="209"/>
      <c r="BV14" s="209"/>
      <c r="BW14" s="209"/>
      <c r="BX14" s="209"/>
      <c r="BY14" s="209"/>
      <c r="BZ14" s="209"/>
      <c r="CA14" s="209"/>
      <c r="CB14" s="209"/>
      <c r="CC14" s="209"/>
      <c r="CD14" s="209"/>
      <c r="CE14" s="209"/>
      <c r="CF14" s="209"/>
      <c r="CG14" s="209"/>
      <c r="CH14" s="209"/>
      <c r="CI14" s="209"/>
      <c r="CJ14" s="209"/>
      <c r="CK14" s="209"/>
      <c r="CL14" s="209"/>
      <c r="CM14" s="209"/>
      <c r="CN14" s="209"/>
      <c r="CO14" s="209"/>
      <c r="CP14" s="209"/>
      <c r="CQ14" s="209"/>
      <c r="CR14" s="209"/>
      <c r="CS14" s="209"/>
      <c r="CT14" s="209"/>
      <c r="CU14" s="209"/>
      <c r="CV14" s="209"/>
      <c r="CW14" s="209"/>
      <c r="CX14" s="209"/>
      <c r="CY14" s="209"/>
      <c r="CZ14" s="209"/>
      <c r="DA14" s="209"/>
      <c r="DB14" s="209"/>
      <c r="DC14" s="209"/>
      <c r="DD14" s="209"/>
      <c r="DE14" s="209"/>
      <c r="DF14" s="209"/>
      <c r="DG14" s="209"/>
      <c r="DH14" s="209"/>
      <c r="DI14" s="209"/>
      <c r="DJ14" s="209"/>
      <c r="DK14" s="209"/>
      <c r="DL14" s="209"/>
      <c r="DM14" s="209"/>
      <c r="DN14" s="209"/>
      <c r="DO14" s="209"/>
      <c r="DP14" s="209"/>
      <c r="DQ14" s="209"/>
      <c r="DR14" s="209"/>
      <c r="DS14" s="209"/>
      <c r="DT14" s="209"/>
      <c r="DU14" s="209"/>
      <c r="DV14" s="209"/>
      <c r="DW14" s="209"/>
      <c r="DX14" s="209"/>
      <c r="DY14" s="209"/>
      <c r="DZ14" s="209"/>
      <c r="EA14" s="209"/>
      <c r="EB14" s="209"/>
      <c r="EC14" s="209"/>
      <c r="ED14" s="209"/>
      <c r="EE14" s="209"/>
      <c r="EF14" s="209"/>
      <c r="EG14" s="209"/>
      <c r="EH14" s="209"/>
      <c r="EI14" s="209"/>
      <c r="EJ14" s="209"/>
      <c r="EK14" s="209"/>
      <c r="EL14" s="209"/>
      <c r="EM14" s="209"/>
      <c r="EN14" s="209"/>
      <c r="EO14" s="209"/>
      <c r="EP14" s="209"/>
      <c r="EQ14" s="209"/>
      <c r="ER14" s="209"/>
      <c r="ES14" s="209"/>
      <c r="ET14" s="209"/>
      <c r="EU14" s="209"/>
      <c r="EV14" s="209"/>
      <c r="EW14" s="209"/>
      <c r="EX14" s="209"/>
      <c r="EY14" s="209"/>
      <c r="EZ14" s="209"/>
      <c r="FA14" s="209"/>
      <c r="FB14" s="209"/>
      <c r="FC14" s="209"/>
      <c r="FD14" s="209"/>
      <c r="FE14" s="209"/>
      <c r="FF14" s="209"/>
      <c r="FG14" s="209"/>
      <c r="FH14" s="209"/>
      <c r="FI14" s="209"/>
      <c r="FJ14" s="209"/>
      <c r="FK14" s="209"/>
      <c r="FL14" s="209"/>
      <c r="FM14" s="209"/>
      <c r="FN14" s="209"/>
      <c r="FO14" s="209"/>
      <c r="FP14" s="209"/>
      <c r="FQ14" s="209"/>
      <c r="FR14" s="209"/>
      <c r="FS14" s="209"/>
      <c r="FT14" s="209"/>
    </row>
    <row r="15" spans="1:278" s="196" customFormat="1" ht="15" customHeight="1" x14ac:dyDescent="0.3">
      <c r="A15" s="546">
        <f>'Mapa Final'!A14</f>
        <v>2</v>
      </c>
      <c r="B15" s="549" t="str">
        <f>'Mapa Final'!B14</f>
        <v>Hurto de dinero y perdida de cheques</v>
      </c>
      <c r="C15" s="531" t="str">
        <f>'Mapa Final'!C14</f>
        <v>Afectación Económica</v>
      </c>
      <c r="D15" s="531" t="str">
        <f>'Mapa Final'!D14</f>
        <v xml:space="preserve">1. Falta de control del responsable del manejo de las claves y mecanismos de seguridad electrónica.
2. Falta de control  en el proceso de gestion y transporte de los mismos.
3. Falsificación de las firmas autorizadas y sellos.
4. Adulteración, modificación, falsificación de documentos, datos  y/o ingreso de información en los sistemas de personas, que no tienen  vínculo laboral o contractual, compromiso de pago de otra índole.
5. Incumplimiento a los procesos duales en los pagos </v>
      </c>
      <c r="E15" s="534" t="str">
        <f>'Mapa Final'!E14</f>
        <v>Falta de control</v>
      </c>
      <c r="F15" s="534" t="str">
        <f>'Mapa Final'!F14</f>
        <v xml:space="preserve">Pérdida de dinero o cheques en las cuentas de la Rama Judicial </v>
      </c>
      <c r="G15" s="534" t="str">
        <f>'Mapa Final'!G14</f>
        <v>Ejecución y Administración de Procesos</v>
      </c>
      <c r="H15" s="537" t="str">
        <f>'Mapa Final'!I14</f>
        <v>Muy Baja</v>
      </c>
      <c r="I15" s="540" t="str">
        <f>'Mapa Final'!L14</f>
        <v>Mayor</v>
      </c>
      <c r="J15" s="543" t="str">
        <f>'Mapa Final'!N14</f>
        <v xml:space="preserve">Alto </v>
      </c>
      <c r="K15" s="518" t="str">
        <f>'Mapa Final'!AA14</f>
        <v>Muy Baja</v>
      </c>
      <c r="L15" s="518" t="str">
        <f>'Mapa Final'!AE14</f>
        <v>Mayor</v>
      </c>
      <c r="M15" s="521" t="str">
        <f>'Mapa Final'!AG14</f>
        <v xml:space="preserve">Alto </v>
      </c>
      <c r="N15" s="518" t="str">
        <f>'Mapa Final'!AH14</f>
        <v>Evitar</v>
      </c>
      <c r="O15" s="264" t="s">
        <v>587</v>
      </c>
      <c r="P15" s="524" t="s">
        <v>179</v>
      </c>
      <c r="Q15" s="524" t="s">
        <v>179</v>
      </c>
      <c r="R15" s="527">
        <v>44197</v>
      </c>
      <c r="S15" s="527">
        <v>44561</v>
      </c>
      <c r="T15" s="570" t="s">
        <v>627</v>
      </c>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c r="BO15" s="209"/>
      <c r="BP15" s="209"/>
      <c r="BQ15" s="209"/>
      <c r="BR15" s="209"/>
      <c r="BS15" s="209"/>
      <c r="BT15" s="209"/>
      <c r="BU15" s="209"/>
      <c r="BV15" s="209"/>
      <c r="BW15" s="209"/>
      <c r="BX15" s="209"/>
      <c r="BY15" s="209"/>
      <c r="BZ15" s="209"/>
      <c r="CA15" s="209"/>
      <c r="CB15" s="209"/>
      <c r="CC15" s="209"/>
      <c r="CD15" s="209"/>
      <c r="CE15" s="209"/>
      <c r="CF15" s="209"/>
      <c r="CG15" s="209"/>
      <c r="CH15" s="209"/>
      <c r="CI15" s="209"/>
      <c r="CJ15" s="209"/>
      <c r="CK15" s="209"/>
      <c r="CL15" s="209"/>
      <c r="CM15" s="209"/>
      <c r="CN15" s="209"/>
      <c r="CO15" s="209"/>
      <c r="CP15" s="209"/>
      <c r="CQ15" s="209"/>
      <c r="CR15" s="209"/>
      <c r="CS15" s="209"/>
      <c r="CT15" s="209"/>
      <c r="CU15" s="209"/>
      <c r="CV15" s="209"/>
      <c r="CW15" s="209"/>
      <c r="CX15" s="209"/>
      <c r="CY15" s="209"/>
      <c r="CZ15" s="209"/>
      <c r="DA15" s="209"/>
      <c r="DB15" s="209"/>
      <c r="DC15" s="209"/>
      <c r="DD15" s="209"/>
      <c r="DE15" s="209"/>
      <c r="DF15" s="209"/>
      <c r="DG15" s="209"/>
      <c r="DH15" s="209"/>
      <c r="DI15" s="209"/>
      <c r="DJ15" s="209"/>
      <c r="DK15" s="209"/>
      <c r="DL15" s="209"/>
      <c r="DM15" s="209"/>
      <c r="DN15" s="209"/>
      <c r="DO15" s="209"/>
      <c r="DP15" s="209"/>
      <c r="DQ15" s="209"/>
      <c r="DR15" s="209"/>
      <c r="DS15" s="209"/>
      <c r="DT15" s="209"/>
      <c r="DU15" s="209"/>
      <c r="DV15" s="209"/>
      <c r="DW15" s="209"/>
      <c r="DX15" s="209"/>
      <c r="DY15" s="209"/>
      <c r="DZ15" s="209"/>
      <c r="EA15" s="209"/>
      <c r="EB15" s="209"/>
      <c r="EC15" s="209"/>
      <c r="ED15" s="209"/>
      <c r="EE15" s="209"/>
      <c r="EF15" s="209"/>
      <c r="EG15" s="209"/>
      <c r="EH15" s="209"/>
      <c r="EI15" s="209"/>
      <c r="EJ15" s="209"/>
      <c r="EK15" s="209"/>
      <c r="EL15" s="209"/>
      <c r="EM15" s="209"/>
      <c r="EN15" s="209"/>
      <c r="EO15" s="209"/>
      <c r="EP15" s="209"/>
      <c r="EQ15" s="209"/>
      <c r="ER15" s="209"/>
      <c r="ES15" s="209"/>
      <c r="ET15" s="209"/>
      <c r="EU15" s="209"/>
      <c r="EV15" s="209"/>
      <c r="EW15" s="209"/>
      <c r="EX15" s="209"/>
      <c r="EY15" s="209"/>
      <c r="EZ15" s="209"/>
      <c r="FA15" s="209"/>
      <c r="FB15" s="209"/>
      <c r="FC15" s="209"/>
      <c r="FD15" s="209"/>
      <c r="FE15" s="209"/>
      <c r="FF15" s="209"/>
      <c r="FG15" s="209"/>
      <c r="FH15" s="209"/>
      <c r="FI15" s="209"/>
      <c r="FJ15" s="209"/>
      <c r="FK15" s="209"/>
      <c r="FL15" s="209"/>
      <c r="FM15" s="209"/>
      <c r="FN15" s="209"/>
      <c r="FO15" s="209"/>
      <c r="FP15" s="209"/>
      <c r="FQ15" s="209"/>
      <c r="FR15" s="209"/>
      <c r="FS15" s="209"/>
      <c r="FT15" s="209"/>
    </row>
    <row r="16" spans="1:278" s="196" customFormat="1" ht="13.5" customHeight="1" x14ac:dyDescent="0.3">
      <c r="A16" s="547"/>
      <c r="B16" s="573"/>
      <c r="C16" s="532"/>
      <c r="D16" s="532"/>
      <c r="E16" s="535"/>
      <c r="F16" s="535"/>
      <c r="G16" s="535"/>
      <c r="H16" s="538"/>
      <c r="I16" s="541"/>
      <c r="J16" s="544"/>
      <c r="K16" s="519"/>
      <c r="L16" s="519"/>
      <c r="M16" s="522"/>
      <c r="N16" s="519"/>
      <c r="O16" s="264" t="s">
        <v>588</v>
      </c>
      <c r="P16" s="525"/>
      <c r="Q16" s="525"/>
      <c r="R16" s="525"/>
      <c r="S16" s="525"/>
      <c r="T16" s="571"/>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c r="BO16" s="209"/>
      <c r="BP16" s="209"/>
      <c r="BQ16" s="209"/>
      <c r="BR16" s="209"/>
      <c r="BS16" s="209"/>
      <c r="BT16" s="209"/>
      <c r="BU16" s="209"/>
      <c r="BV16" s="209"/>
      <c r="BW16" s="209"/>
      <c r="BX16" s="209"/>
      <c r="BY16" s="209"/>
      <c r="BZ16" s="209"/>
      <c r="CA16" s="209"/>
      <c r="CB16" s="209"/>
      <c r="CC16" s="209"/>
      <c r="CD16" s="209"/>
      <c r="CE16" s="209"/>
      <c r="CF16" s="209"/>
      <c r="CG16" s="209"/>
      <c r="CH16" s="209"/>
      <c r="CI16" s="209"/>
      <c r="CJ16" s="209"/>
      <c r="CK16" s="209"/>
      <c r="CL16" s="209"/>
      <c r="CM16" s="209"/>
      <c r="CN16" s="209"/>
      <c r="CO16" s="209"/>
      <c r="CP16" s="209"/>
      <c r="CQ16" s="209"/>
      <c r="CR16" s="209"/>
      <c r="CS16" s="209"/>
      <c r="CT16" s="209"/>
      <c r="CU16" s="209"/>
      <c r="CV16" s="209"/>
      <c r="CW16" s="209"/>
      <c r="CX16" s="209"/>
      <c r="CY16" s="209"/>
      <c r="CZ16" s="209"/>
      <c r="DA16" s="209"/>
      <c r="DB16" s="209"/>
      <c r="DC16" s="209"/>
      <c r="DD16" s="209"/>
      <c r="DE16" s="209"/>
      <c r="DF16" s="209"/>
      <c r="DG16" s="209"/>
      <c r="DH16" s="209"/>
      <c r="DI16" s="209"/>
      <c r="DJ16" s="209"/>
      <c r="DK16" s="209"/>
      <c r="DL16" s="209"/>
      <c r="DM16" s="209"/>
      <c r="DN16" s="209"/>
      <c r="DO16" s="209"/>
      <c r="DP16" s="209"/>
      <c r="DQ16" s="209"/>
      <c r="DR16" s="209"/>
      <c r="DS16" s="209"/>
      <c r="DT16" s="209"/>
      <c r="DU16" s="209"/>
      <c r="DV16" s="209"/>
      <c r="DW16" s="209"/>
      <c r="DX16" s="209"/>
      <c r="DY16" s="209"/>
      <c r="DZ16" s="209"/>
      <c r="EA16" s="209"/>
      <c r="EB16" s="209"/>
      <c r="EC16" s="209"/>
      <c r="ED16" s="209"/>
      <c r="EE16" s="209"/>
      <c r="EF16" s="209"/>
      <c r="EG16" s="209"/>
      <c r="EH16" s="209"/>
      <c r="EI16" s="209"/>
      <c r="EJ16" s="209"/>
      <c r="EK16" s="209"/>
      <c r="EL16" s="209"/>
      <c r="EM16" s="209"/>
      <c r="EN16" s="209"/>
      <c r="EO16" s="209"/>
      <c r="EP16" s="209"/>
      <c r="EQ16" s="209"/>
      <c r="ER16" s="209"/>
      <c r="ES16" s="209"/>
      <c r="ET16" s="209"/>
      <c r="EU16" s="209"/>
      <c r="EV16" s="209"/>
      <c r="EW16" s="209"/>
      <c r="EX16" s="209"/>
      <c r="EY16" s="209"/>
      <c r="EZ16" s="209"/>
      <c r="FA16" s="209"/>
      <c r="FB16" s="209"/>
      <c r="FC16" s="209"/>
      <c r="FD16" s="209"/>
      <c r="FE16" s="209"/>
      <c r="FF16" s="209"/>
      <c r="FG16" s="209"/>
      <c r="FH16" s="209"/>
      <c r="FI16" s="209"/>
      <c r="FJ16" s="209"/>
      <c r="FK16" s="209"/>
      <c r="FL16" s="209"/>
      <c r="FM16" s="209"/>
      <c r="FN16" s="209"/>
      <c r="FO16" s="209"/>
      <c r="FP16" s="209"/>
      <c r="FQ16" s="209"/>
      <c r="FR16" s="209"/>
      <c r="FS16" s="209"/>
      <c r="FT16" s="209"/>
    </row>
    <row r="17" spans="1:176" s="196" customFormat="1" ht="13.5" customHeight="1" x14ac:dyDescent="0.3">
      <c r="A17" s="547"/>
      <c r="B17" s="573"/>
      <c r="C17" s="532"/>
      <c r="D17" s="532"/>
      <c r="E17" s="535"/>
      <c r="F17" s="535"/>
      <c r="G17" s="535"/>
      <c r="H17" s="538"/>
      <c r="I17" s="541"/>
      <c r="J17" s="544"/>
      <c r="K17" s="519"/>
      <c r="L17" s="519"/>
      <c r="M17" s="522"/>
      <c r="N17" s="519"/>
      <c r="O17" s="264" t="s">
        <v>589</v>
      </c>
      <c r="P17" s="525"/>
      <c r="Q17" s="525"/>
      <c r="R17" s="525"/>
      <c r="S17" s="525"/>
      <c r="T17" s="571"/>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09"/>
      <c r="CO17" s="209"/>
      <c r="CP17" s="209"/>
      <c r="CQ17" s="209"/>
      <c r="CR17" s="209"/>
      <c r="CS17" s="209"/>
      <c r="CT17" s="209"/>
      <c r="CU17" s="209"/>
      <c r="CV17" s="209"/>
      <c r="CW17" s="209"/>
      <c r="CX17" s="209"/>
      <c r="CY17" s="209"/>
      <c r="CZ17" s="209"/>
      <c r="DA17" s="209"/>
      <c r="DB17" s="209"/>
      <c r="DC17" s="209"/>
      <c r="DD17" s="209"/>
      <c r="DE17" s="209"/>
      <c r="DF17" s="209"/>
      <c r="DG17" s="209"/>
      <c r="DH17" s="209"/>
      <c r="DI17" s="209"/>
      <c r="DJ17" s="209"/>
      <c r="DK17" s="209"/>
      <c r="DL17" s="209"/>
      <c r="DM17" s="209"/>
      <c r="DN17" s="209"/>
      <c r="DO17" s="209"/>
      <c r="DP17" s="209"/>
      <c r="DQ17" s="209"/>
      <c r="DR17" s="209"/>
      <c r="DS17" s="209"/>
      <c r="DT17" s="209"/>
      <c r="DU17" s="209"/>
      <c r="DV17" s="209"/>
      <c r="DW17" s="209"/>
      <c r="DX17" s="209"/>
      <c r="DY17" s="209"/>
      <c r="DZ17" s="209"/>
      <c r="EA17" s="209"/>
      <c r="EB17" s="209"/>
      <c r="EC17" s="209"/>
      <c r="ED17" s="209"/>
      <c r="EE17" s="209"/>
      <c r="EF17" s="209"/>
      <c r="EG17" s="209"/>
      <c r="EH17" s="209"/>
      <c r="EI17" s="209"/>
      <c r="EJ17" s="209"/>
      <c r="EK17" s="209"/>
      <c r="EL17" s="209"/>
      <c r="EM17" s="209"/>
      <c r="EN17" s="209"/>
      <c r="EO17" s="209"/>
      <c r="EP17" s="209"/>
      <c r="EQ17" s="209"/>
      <c r="ER17" s="209"/>
      <c r="ES17" s="209"/>
      <c r="ET17" s="209"/>
      <c r="EU17" s="209"/>
      <c r="EV17" s="209"/>
      <c r="EW17" s="209"/>
      <c r="EX17" s="209"/>
      <c r="EY17" s="209"/>
      <c r="EZ17" s="209"/>
      <c r="FA17" s="209"/>
      <c r="FB17" s="209"/>
      <c r="FC17" s="209"/>
      <c r="FD17" s="209"/>
      <c r="FE17" s="209"/>
      <c r="FF17" s="209"/>
      <c r="FG17" s="209"/>
      <c r="FH17" s="209"/>
      <c r="FI17" s="209"/>
      <c r="FJ17" s="209"/>
      <c r="FK17" s="209"/>
      <c r="FL17" s="209"/>
      <c r="FM17" s="209"/>
      <c r="FN17" s="209"/>
      <c r="FO17" s="209"/>
      <c r="FP17" s="209"/>
      <c r="FQ17" s="209"/>
      <c r="FR17" s="209"/>
      <c r="FS17" s="209"/>
      <c r="FT17" s="209"/>
    </row>
    <row r="18" spans="1:176" s="196" customFormat="1" ht="13.5" customHeight="1" x14ac:dyDescent="0.3">
      <c r="A18" s="547"/>
      <c r="B18" s="573"/>
      <c r="C18" s="532"/>
      <c r="D18" s="532"/>
      <c r="E18" s="535"/>
      <c r="F18" s="535"/>
      <c r="G18" s="535"/>
      <c r="H18" s="538"/>
      <c r="I18" s="541"/>
      <c r="J18" s="544"/>
      <c r="K18" s="519"/>
      <c r="L18" s="519"/>
      <c r="M18" s="522"/>
      <c r="N18" s="519"/>
      <c r="O18" s="264" t="s">
        <v>590</v>
      </c>
      <c r="P18" s="525"/>
      <c r="Q18" s="525"/>
      <c r="R18" s="525"/>
      <c r="S18" s="525"/>
      <c r="T18" s="571"/>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c r="BX18" s="209"/>
      <c r="BY18" s="209"/>
      <c r="BZ18" s="209"/>
      <c r="CA18" s="209"/>
      <c r="CB18" s="209"/>
      <c r="CC18" s="209"/>
      <c r="CD18" s="209"/>
      <c r="CE18" s="209"/>
      <c r="CF18" s="209"/>
      <c r="CG18" s="209"/>
      <c r="CH18" s="209"/>
      <c r="CI18" s="209"/>
      <c r="CJ18" s="209"/>
      <c r="CK18" s="209"/>
      <c r="CL18" s="209"/>
      <c r="CM18" s="209"/>
      <c r="CN18" s="209"/>
      <c r="CO18" s="209"/>
      <c r="CP18" s="209"/>
      <c r="CQ18" s="209"/>
      <c r="CR18" s="209"/>
      <c r="CS18" s="209"/>
      <c r="CT18" s="209"/>
      <c r="CU18" s="209"/>
      <c r="CV18" s="209"/>
      <c r="CW18" s="209"/>
      <c r="CX18" s="209"/>
      <c r="CY18" s="209"/>
      <c r="CZ18" s="209"/>
      <c r="DA18" s="209"/>
      <c r="DB18" s="209"/>
      <c r="DC18" s="209"/>
      <c r="DD18" s="209"/>
      <c r="DE18" s="209"/>
      <c r="DF18" s="209"/>
      <c r="DG18" s="209"/>
      <c r="DH18" s="209"/>
      <c r="DI18" s="209"/>
      <c r="DJ18" s="209"/>
      <c r="DK18" s="209"/>
      <c r="DL18" s="209"/>
      <c r="DM18" s="209"/>
      <c r="DN18" s="209"/>
      <c r="DO18" s="209"/>
      <c r="DP18" s="209"/>
      <c r="DQ18" s="209"/>
      <c r="DR18" s="209"/>
      <c r="DS18" s="209"/>
      <c r="DT18" s="209"/>
      <c r="DU18" s="209"/>
      <c r="DV18" s="209"/>
      <c r="DW18" s="209"/>
      <c r="DX18" s="209"/>
      <c r="DY18" s="209"/>
      <c r="DZ18" s="209"/>
      <c r="EA18" s="209"/>
      <c r="EB18" s="209"/>
      <c r="EC18" s="209"/>
      <c r="ED18" s="209"/>
      <c r="EE18" s="209"/>
      <c r="EF18" s="209"/>
      <c r="EG18" s="209"/>
      <c r="EH18" s="209"/>
      <c r="EI18" s="209"/>
      <c r="EJ18" s="209"/>
      <c r="EK18" s="209"/>
      <c r="EL18" s="209"/>
      <c r="EM18" s="209"/>
      <c r="EN18" s="209"/>
      <c r="EO18" s="209"/>
      <c r="EP18" s="209"/>
      <c r="EQ18" s="209"/>
      <c r="ER18" s="209"/>
      <c r="ES18" s="209"/>
      <c r="ET18" s="209"/>
      <c r="EU18" s="209"/>
      <c r="EV18" s="209"/>
      <c r="EW18" s="209"/>
      <c r="EX18" s="209"/>
      <c r="EY18" s="209"/>
      <c r="EZ18" s="209"/>
      <c r="FA18" s="209"/>
      <c r="FB18" s="209"/>
      <c r="FC18" s="209"/>
      <c r="FD18" s="209"/>
      <c r="FE18" s="209"/>
      <c r="FF18" s="209"/>
      <c r="FG18" s="209"/>
      <c r="FH18" s="209"/>
      <c r="FI18" s="209"/>
      <c r="FJ18" s="209"/>
      <c r="FK18" s="209"/>
      <c r="FL18" s="209"/>
      <c r="FM18" s="209"/>
      <c r="FN18" s="209"/>
      <c r="FO18" s="209"/>
      <c r="FP18" s="209"/>
      <c r="FQ18" s="209"/>
      <c r="FR18" s="209"/>
      <c r="FS18" s="209"/>
      <c r="FT18" s="209"/>
    </row>
    <row r="19" spans="1:176" s="196" customFormat="1" ht="255.75" customHeight="1" thickBot="1" x14ac:dyDescent="0.35">
      <c r="A19" s="548"/>
      <c r="B19" s="574"/>
      <c r="C19" s="533"/>
      <c r="D19" s="533"/>
      <c r="E19" s="536"/>
      <c r="F19" s="536"/>
      <c r="G19" s="536"/>
      <c r="H19" s="539"/>
      <c r="I19" s="542"/>
      <c r="J19" s="545"/>
      <c r="K19" s="520"/>
      <c r="L19" s="520"/>
      <c r="M19" s="523"/>
      <c r="N19" s="520"/>
      <c r="O19" s="264" t="s">
        <v>591</v>
      </c>
      <c r="P19" s="526"/>
      <c r="Q19" s="526"/>
      <c r="R19" s="526"/>
      <c r="S19" s="526"/>
      <c r="T19" s="572"/>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09"/>
      <c r="CF19" s="209"/>
      <c r="CG19" s="209"/>
      <c r="CH19" s="209"/>
      <c r="CI19" s="209"/>
      <c r="CJ19" s="209"/>
      <c r="CK19" s="209"/>
      <c r="CL19" s="209"/>
      <c r="CM19" s="209"/>
      <c r="CN19" s="209"/>
      <c r="CO19" s="209"/>
      <c r="CP19" s="209"/>
      <c r="CQ19" s="209"/>
      <c r="CR19" s="209"/>
      <c r="CS19" s="209"/>
      <c r="CT19" s="209"/>
      <c r="CU19" s="209"/>
      <c r="CV19" s="209"/>
      <c r="CW19" s="209"/>
      <c r="CX19" s="209"/>
      <c r="CY19" s="209"/>
      <c r="CZ19" s="209"/>
      <c r="DA19" s="209"/>
      <c r="DB19" s="209"/>
      <c r="DC19" s="209"/>
      <c r="DD19" s="209"/>
      <c r="DE19" s="209"/>
      <c r="DF19" s="209"/>
      <c r="DG19" s="209"/>
      <c r="DH19" s="209"/>
      <c r="DI19" s="209"/>
      <c r="DJ19" s="209"/>
      <c r="DK19" s="209"/>
      <c r="DL19" s="209"/>
      <c r="DM19" s="209"/>
      <c r="DN19" s="209"/>
      <c r="DO19" s="209"/>
      <c r="DP19" s="209"/>
      <c r="DQ19" s="209"/>
      <c r="DR19" s="209"/>
      <c r="DS19" s="209"/>
      <c r="DT19" s="209"/>
      <c r="DU19" s="209"/>
      <c r="DV19" s="209"/>
      <c r="DW19" s="209"/>
      <c r="DX19" s="209"/>
      <c r="DY19" s="209"/>
      <c r="DZ19" s="209"/>
      <c r="EA19" s="209"/>
      <c r="EB19" s="209"/>
      <c r="EC19" s="209"/>
      <c r="ED19" s="209"/>
      <c r="EE19" s="209"/>
      <c r="EF19" s="209"/>
      <c r="EG19" s="209"/>
      <c r="EH19" s="209"/>
      <c r="EI19" s="209"/>
      <c r="EJ19" s="209"/>
      <c r="EK19" s="209"/>
      <c r="EL19" s="209"/>
      <c r="EM19" s="209"/>
      <c r="EN19" s="209"/>
      <c r="EO19" s="209"/>
      <c r="EP19" s="209"/>
      <c r="EQ19" s="209"/>
      <c r="ER19" s="209"/>
      <c r="ES19" s="209"/>
      <c r="ET19" s="209"/>
      <c r="EU19" s="209"/>
      <c r="EV19" s="209"/>
      <c r="EW19" s="209"/>
      <c r="EX19" s="209"/>
      <c r="EY19" s="209"/>
      <c r="EZ19" s="209"/>
      <c r="FA19" s="209"/>
      <c r="FB19" s="209"/>
      <c r="FC19" s="209"/>
      <c r="FD19" s="209"/>
      <c r="FE19" s="209"/>
      <c r="FF19" s="209"/>
      <c r="FG19" s="209"/>
      <c r="FH19" s="209"/>
      <c r="FI19" s="209"/>
      <c r="FJ19" s="209"/>
      <c r="FK19" s="209"/>
      <c r="FL19" s="209"/>
      <c r="FM19" s="209"/>
      <c r="FN19" s="209"/>
      <c r="FO19" s="209"/>
      <c r="FP19" s="209"/>
      <c r="FQ19" s="209"/>
      <c r="FR19" s="209"/>
      <c r="FS19" s="209"/>
      <c r="FT19" s="209"/>
    </row>
    <row r="20" spans="1:176" ht="30.6" x14ac:dyDescent="0.3">
      <c r="A20" s="546">
        <f>'Mapa Final'!A19</f>
        <v>3</v>
      </c>
      <c r="B20" s="549" t="str">
        <f>'Mapa Final'!B19</f>
        <v>Incumplimiento en obligaciones</v>
      </c>
      <c r="C20" s="531" t="str">
        <f>'Mapa Final'!C19</f>
        <v>Incumplimiento de las metas establecidas</v>
      </c>
      <c r="D20" s="531" t="str">
        <f>'Mapa Final'!D19</f>
        <v xml:space="preserve">1. Fallas en los sistemas de información
2. Ausencia de programas de capacitación institucional en temas tributarios.
3. Rotación del personal o ausencia temporal por vacaciones y licencias.
4. No contar con otro empleado capacitado en el manejo de portales bancarios y aplicativos para el pago de impuestos o seguridad social
5. Entrega de los documentos por fuera de las fechas límites de pago fijadas los entes rectores. </v>
      </c>
      <c r="E20" s="534" t="str">
        <f>'Mapa Final'!E19</f>
        <v>Falta de control</v>
      </c>
      <c r="F20" s="534" t="str">
        <f>'Mapa Final'!F19</f>
        <v xml:space="preserve">Incumplir las fechas de pago por obligaciones tributarias, planillas de seguridad social </v>
      </c>
      <c r="G20" s="534" t="str">
        <f>'Mapa Final'!G19</f>
        <v>Ejecución y Administración de Procesos</v>
      </c>
      <c r="H20" s="537" t="str">
        <f>'Mapa Final'!I19</f>
        <v>Muy Baja</v>
      </c>
      <c r="I20" s="540" t="str">
        <f>'Mapa Final'!L19</f>
        <v>Leve</v>
      </c>
      <c r="J20" s="543" t="str">
        <f>'Mapa Final'!N19</f>
        <v>Bajo</v>
      </c>
      <c r="K20" s="518" t="e">
        <f>'Mapa Final'!AA19</f>
        <v>#N/A</v>
      </c>
      <c r="L20" s="518" t="str">
        <f>'Mapa Final'!AE19</f>
        <v>Leve</v>
      </c>
      <c r="M20" s="521" t="e">
        <f>'Mapa Final'!AG19</f>
        <v>#N/A</v>
      </c>
      <c r="N20" s="518" t="str">
        <f>'Mapa Final'!AH19</f>
        <v>Evitar</v>
      </c>
      <c r="O20" s="264" t="s">
        <v>592</v>
      </c>
      <c r="P20" s="524" t="s">
        <v>179</v>
      </c>
      <c r="Q20" s="524" t="s">
        <v>179</v>
      </c>
      <c r="R20" s="527">
        <v>44197</v>
      </c>
      <c r="S20" s="527">
        <v>44561</v>
      </c>
      <c r="T20" s="570" t="s">
        <v>635</v>
      </c>
      <c r="U20" s="209"/>
      <c r="V20" s="209"/>
    </row>
    <row r="21" spans="1:176" ht="30.6" x14ac:dyDescent="0.3">
      <c r="A21" s="547"/>
      <c r="B21" s="573"/>
      <c r="C21" s="532"/>
      <c r="D21" s="532"/>
      <c r="E21" s="535"/>
      <c r="F21" s="535"/>
      <c r="G21" s="535"/>
      <c r="H21" s="538"/>
      <c r="I21" s="541"/>
      <c r="J21" s="544"/>
      <c r="K21" s="519"/>
      <c r="L21" s="519"/>
      <c r="M21" s="522"/>
      <c r="N21" s="519"/>
      <c r="O21" s="264" t="s">
        <v>593</v>
      </c>
      <c r="P21" s="525"/>
      <c r="Q21" s="525"/>
      <c r="R21" s="525"/>
      <c r="S21" s="525"/>
      <c r="T21" s="571"/>
      <c r="U21" s="209"/>
      <c r="V21" s="209"/>
    </row>
    <row r="22" spans="1:176" ht="30.6" x14ac:dyDescent="0.3">
      <c r="A22" s="547"/>
      <c r="B22" s="573"/>
      <c r="C22" s="532"/>
      <c r="D22" s="532"/>
      <c r="E22" s="535"/>
      <c r="F22" s="535"/>
      <c r="G22" s="535"/>
      <c r="H22" s="538"/>
      <c r="I22" s="541"/>
      <c r="J22" s="544"/>
      <c r="K22" s="519"/>
      <c r="L22" s="519"/>
      <c r="M22" s="522"/>
      <c r="N22" s="519"/>
      <c r="O22" s="264" t="s">
        <v>594</v>
      </c>
      <c r="P22" s="525"/>
      <c r="Q22" s="525"/>
      <c r="R22" s="525"/>
      <c r="S22" s="525"/>
      <c r="T22" s="571"/>
      <c r="U22" s="209"/>
      <c r="V22" s="209"/>
    </row>
    <row r="23" spans="1:176" ht="20.399999999999999" x14ac:dyDescent="0.3">
      <c r="A23" s="547"/>
      <c r="B23" s="573"/>
      <c r="C23" s="532"/>
      <c r="D23" s="532"/>
      <c r="E23" s="535"/>
      <c r="F23" s="535"/>
      <c r="G23" s="535"/>
      <c r="H23" s="538"/>
      <c r="I23" s="541"/>
      <c r="J23" s="544"/>
      <c r="K23" s="519"/>
      <c r="L23" s="519"/>
      <c r="M23" s="522"/>
      <c r="N23" s="519"/>
      <c r="O23" s="264" t="s">
        <v>595</v>
      </c>
      <c r="P23" s="525"/>
      <c r="Q23" s="525"/>
      <c r="R23" s="525"/>
      <c r="S23" s="525"/>
      <c r="T23" s="571"/>
      <c r="U23" s="209"/>
      <c r="V23" s="209"/>
    </row>
    <row r="24" spans="1:176" ht="307.5" customHeight="1" thickBot="1" x14ac:dyDescent="0.35">
      <c r="A24" s="548"/>
      <c r="B24" s="574"/>
      <c r="C24" s="533"/>
      <c r="D24" s="533"/>
      <c r="E24" s="536"/>
      <c r="F24" s="536"/>
      <c r="G24" s="536"/>
      <c r="H24" s="539"/>
      <c r="I24" s="542"/>
      <c r="J24" s="545"/>
      <c r="K24" s="520"/>
      <c r="L24" s="520"/>
      <c r="M24" s="523"/>
      <c r="N24" s="520"/>
      <c r="O24" s="264"/>
      <c r="P24" s="526"/>
      <c r="Q24" s="526"/>
      <c r="R24" s="526"/>
      <c r="S24" s="526"/>
      <c r="T24" s="572"/>
      <c r="U24" s="209"/>
      <c r="V24" s="209"/>
    </row>
    <row r="25" spans="1:176" ht="20.399999999999999" x14ac:dyDescent="0.3">
      <c r="A25" s="546">
        <f>'Mapa Final'!A24</f>
        <v>4</v>
      </c>
      <c r="B25" s="549" t="str">
        <f>'Mapa Final'!B24</f>
        <v>No ejecución de recursos y permanencia de dinero en las cuentas de la Rama Judicial</v>
      </c>
      <c r="C25" s="531" t="str">
        <f>'Mapa Final'!C24</f>
        <v>Incumplimiento de las metas establecidas</v>
      </c>
      <c r="D25" s="531" t="str">
        <f>'Mapa Final'!D24</f>
        <v xml:space="preserve">1. Ausencia de la cuenta bancaria reportada por el beneficiario del pago
2. Incumplimiento de las Unidades Ejecutoras del presupuesto de los lineamientos definidos por el SIIF Nación en cuanto a que el pago debe realizarse a beneficiario final. 
3. Tramite sin el lleno de los requisitos lo cual impide el pago y por ende afecta el resultado de los estándares.
4. Inconsistencia en la información de la  cuenta bancaria, despacho y/o número del proceso, reportada en el acto administrativo. 
5. Incumplimiento en las directrices del Ministerio de Hacienda en el sentido que los pagos deben realizarse a beneficiario final por intermedio del SIIF Nación a la cuenta bancaria informada por el beneficiario y registrada por la entidad. </v>
      </c>
      <c r="E25" s="534" t="str">
        <f>'Mapa Final'!E24</f>
        <v>Falta de control</v>
      </c>
      <c r="F25" s="534" t="str">
        <f>'Mapa Final'!F24</f>
        <v xml:space="preserve">El porcentaje de Ejecución de los recursos debe ser mínimo del 95% y los días de permanencia en bancos debe ser de 5 días promedio </v>
      </c>
      <c r="G25" s="534" t="str">
        <f>'Mapa Final'!G24</f>
        <v>Ejecución y Administración de Procesos</v>
      </c>
      <c r="H25" s="537" t="str">
        <f>'Mapa Final'!I24</f>
        <v>Muy Baja</v>
      </c>
      <c r="I25" s="540" t="str">
        <f>'Mapa Final'!L24</f>
        <v>Mayor</v>
      </c>
      <c r="J25" s="543" t="str">
        <f>'Mapa Final'!N24</f>
        <v xml:space="preserve">Alto </v>
      </c>
      <c r="K25" s="518" t="e">
        <f>'Mapa Final'!AA24</f>
        <v>#N/A</v>
      </c>
      <c r="L25" s="518" t="str">
        <f>'Mapa Final'!AE24</f>
        <v>Mayor</v>
      </c>
      <c r="M25" s="521" t="e">
        <f>'Mapa Final'!AG24</f>
        <v>#N/A</v>
      </c>
      <c r="N25" s="518" t="str">
        <f>'Mapa Final'!AH24</f>
        <v>Evitar</v>
      </c>
      <c r="O25" s="264" t="s">
        <v>596</v>
      </c>
      <c r="P25" s="524" t="s">
        <v>179</v>
      </c>
      <c r="Q25" s="524" t="s">
        <v>179</v>
      </c>
      <c r="R25" s="527">
        <v>44197</v>
      </c>
      <c r="S25" s="527">
        <v>44561</v>
      </c>
      <c r="T25" s="570" t="s">
        <v>599</v>
      </c>
    </row>
    <row r="26" spans="1:176" x14ac:dyDescent="0.3">
      <c r="A26" s="547"/>
      <c r="B26" s="573"/>
      <c r="C26" s="532"/>
      <c r="D26" s="532"/>
      <c r="E26" s="535"/>
      <c r="F26" s="535"/>
      <c r="G26" s="535"/>
      <c r="H26" s="538"/>
      <c r="I26" s="541"/>
      <c r="J26" s="544"/>
      <c r="K26" s="519"/>
      <c r="L26" s="519"/>
      <c r="M26" s="522"/>
      <c r="N26" s="519"/>
      <c r="O26" s="264" t="s">
        <v>597</v>
      </c>
      <c r="P26" s="525"/>
      <c r="Q26" s="525"/>
      <c r="R26" s="525"/>
      <c r="S26" s="525"/>
      <c r="T26" s="571"/>
    </row>
    <row r="27" spans="1:176" ht="30.6" x14ac:dyDescent="0.3">
      <c r="A27" s="547"/>
      <c r="B27" s="573"/>
      <c r="C27" s="532"/>
      <c r="D27" s="532"/>
      <c r="E27" s="535"/>
      <c r="F27" s="535"/>
      <c r="G27" s="535"/>
      <c r="H27" s="538"/>
      <c r="I27" s="541"/>
      <c r="J27" s="544"/>
      <c r="K27" s="519"/>
      <c r="L27" s="519"/>
      <c r="M27" s="522"/>
      <c r="N27" s="519"/>
      <c r="O27" s="264" t="s">
        <v>598</v>
      </c>
      <c r="P27" s="525"/>
      <c r="Q27" s="525"/>
      <c r="R27" s="525"/>
      <c r="S27" s="525"/>
      <c r="T27" s="571"/>
    </row>
    <row r="28" spans="1:176" ht="20.399999999999999" x14ac:dyDescent="0.3">
      <c r="A28" s="547"/>
      <c r="B28" s="573"/>
      <c r="C28" s="532"/>
      <c r="D28" s="532"/>
      <c r="E28" s="535"/>
      <c r="F28" s="535"/>
      <c r="G28" s="535"/>
      <c r="H28" s="538"/>
      <c r="I28" s="541"/>
      <c r="J28" s="544"/>
      <c r="K28" s="519"/>
      <c r="L28" s="519"/>
      <c r="M28" s="522"/>
      <c r="N28" s="519"/>
      <c r="O28" s="264" t="s">
        <v>599</v>
      </c>
      <c r="P28" s="525"/>
      <c r="Q28" s="525"/>
      <c r="R28" s="525"/>
      <c r="S28" s="525"/>
      <c r="T28" s="571"/>
    </row>
    <row r="29" spans="1:176" ht="277.5" customHeight="1" thickBot="1" x14ac:dyDescent="0.35">
      <c r="A29" s="548"/>
      <c r="B29" s="574"/>
      <c r="C29" s="533"/>
      <c r="D29" s="533"/>
      <c r="E29" s="536"/>
      <c r="F29" s="536"/>
      <c r="G29" s="536"/>
      <c r="H29" s="539"/>
      <c r="I29" s="542"/>
      <c r="J29" s="545"/>
      <c r="K29" s="520"/>
      <c r="L29" s="520"/>
      <c r="M29" s="523"/>
      <c r="N29" s="520"/>
      <c r="O29" s="264" t="s">
        <v>600</v>
      </c>
      <c r="P29" s="526"/>
      <c r="Q29" s="526"/>
      <c r="R29" s="526"/>
      <c r="S29" s="526"/>
      <c r="T29" s="572"/>
    </row>
    <row r="30" spans="1:176" ht="20.399999999999999" x14ac:dyDescent="0.3">
      <c r="A30" s="546">
        <f>'Mapa Final'!A29</f>
        <v>5</v>
      </c>
      <c r="B30" s="549" t="str">
        <f>'Mapa Final'!B29</f>
        <v>Registro y pago equivocado</v>
      </c>
      <c r="C30" s="531" t="str">
        <f>'Mapa Final'!C29</f>
        <v>Afectación Económica</v>
      </c>
      <c r="D30" s="531" t="str">
        <f>'Mapa Final'!D29</f>
        <v xml:space="preserve">1. Revisión insuficiente de la información por parte de los Usuarios
2. Desatender los pagos con un sistema dual, que significa que son revisados y lanzados por un usuario y verificados y aprobados por otro.
3. Revisión insuficiente de los documentos físicos por parte del perfil autorizador endoso               
4. Inconsistencia de la información en los actos administrativos </v>
      </c>
      <c r="E30" s="534" t="str">
        <f>'Mapa Final'!E29</f>
        <v>Falta de control</v>
      </c>
      <c r="F30" s="534" t="str">
        <f>'Mapa Final'!F29</f>
        <v xml:space="preserve">Efectuar en el SIIF el registro del pago de un tercero diferente al beneficiario, y/o pagar electrónicamente por un valor diferente al ordenado. </v>
      </c>
      <c r="G30" s="534" t="str">
        <f>'Mapa Final'!G29</f>
        <v>Ejecución y Administración de Procesos</v>
      </c>
      <c r="H30" s="537" t="str">
        <f>'Mapa Final'!I29</f>
        <v>Muy Baja</v>
      </c>
      <c r="I30" s="540" t="str">
        <f>'Mapa Final'!L29</f>
        <v>Leve</v>
      </c>
      <c r="J30" s="543" t="str">
        <f>'Mapa Final'!N29</f>
        <v>Bajo</v>
      </c>
      <c r="K30" s="518" t="e">
        <f>'Mapa Final'!AA29</f>
        <v>#N/A</v>
      </c>
      <c r="L30" s="518" t="str">
        <f>'Mapa Final'!AE29</f>
        <v>Leve</v>
      </c>
      <c r="M30" s="521" t="e">
        <f>'Mapa Final'!AG29</f>
        <v>#N/A</v>
      </c>
      <c r="N30" s="518" t="str">
        <f>'Mapa Final'!AH29</f>
        <v>Evitar</v>
      </c>
      <c r="O30" s="264" t="s">
        <v>601</v>
      </c>
      <c r="P30" s="524" t="s">
        <v>179</v>
      </c>
      <c r="Q30" s="524" t="s">
        <v>179</v>
      </c>
      <c r="R30" s="527">
        <v>44197</v>
      </c>
      <c r="S30" s="527">
        <v>44561</v>
      </c>
      <c r="T30" s="570" t="s">
        <v>636</v>
      </c>
    </row>
    <row r="31" spans="1:176" ht="20.399999999999999" x14ac:dyDescent="0.3">
      <c r="A31" s="547"/>
      <c r="B31" s="573"/>
      <c r="C31" s="532"/>
      <c r="D31" s="532"/>
      <c r="E31" s="535"/>
      <c r="F31" s="535"/>
      <c r="G31" s="535"/>
      <c r="H31" s="538"/>
      <c r="I31" s="541"/>
      <c r="J31" s="544"/>
      <c r="K31" s="519"/>
      <c r="L31" s="519"/>
      <c r="M31" s="522"/>
      <c r="N31" s="519"/>
      <c r="O31" s="264" t="s">
        <v>552</v>
      </c>
      <c r="P31" s="525"/>
      <c r="Q31" s="525"/>
      <c r="R31" s="525"/>
      <c r="S31" s="525"/>
      <c r="T31" s="571"/>
    </row>
    <row r="32" spans="1:176" ht="20.399999999999999" x14ac:dyDescent="0.3">
      <c r="A32" s="547"/>
      <c r="B32" s="573"/>
      <c r="C32" s="532"/>
      <c r="D32" s="532"/>
      <c r="E32" s="535"/>
      <c r="F32" s="535"/>
      <c r="G32" s="535"/>
      <c r="H32" s="538"/>
      <c r="I32" s="541"/>
      <c r="J32" s="544"/>
      <c r="K32" s="519"/>
      <c r="L32" s="519"/>
      <c r="M32" s="522"/>
      <c r="N32" s="519"/>
      <c r="O32" s="264" t="s">
        <v>553</v>
      </c>
      <c r="P32" s="525"/>
      <c r="Q32" s="525"/>
      <c r="R32" s="525"/>
      <c r="S32" s="525"/>
      <c r="T32" s="571"/>
    </row>
    <row r="33" spans="1:20" ht="20.399999999999999" x14ac:dyDescent="0.3">
      <c r="A33" s="547"/>
      <c r="B33" s="573"/>
      <c r="C33" s="532"/>
      <c r="D33" s="532"/>
      <c r="E33" s="535"/>
      <c r="F33" s="535"/>
      <c r="G33" s="535"/>
      <c r="H33" s="538"/>
      <c r="I33" s="541"/>
      <c r="J33" s="544"/>
      <c r="K33" s="519"/>
      <c r="L33" s="519"/>
      <c r="M33" s="522"/>
      <c r="N33" s="519"/>
      <c r="O33" s="264" t="s">
        <v>602</v>
      </c>
      <c r="P33" s="525"/>
      <c r="Q33" s="525"/>
      <c r="R33" s="525"/>
      <c r="S33" s="525"/>
      <c r="T33" s="571"/>
    </row>
    <row r="34" spans="1:20" ht="102.75" customHeight="1" thickBot="1" x14ac:dyDescent="0.35">
      <c r="A34" s="548"/>
      <c r="B34" s="574"/>
      <c r="C34" s="533"/>
      <c r="D34" s="533"/>
      <c r="E34" s="536"/>
      <c r="F34" s="536"/>
      <c r="G34" s="536"/>
      <c r="H34" s="539"/>
      <c r="I34" s="542"/>
      <c r="J34" s="545"/>
      <c r="K34" s="520"/>
      <c r="L34" s="520"/>
      <c r="M34" s="523"/>
      <c r="N34" s="520"/>
      <c r="O34" s="264"/>
      <c r="P34" s="526"/>
      <c r="Q34" s="526"/>
      <c r="R34" s="526"/>
      <c r="S34" s="526"/>
      <c r="T34" s="572"/>
    </row>
    <row r="35" spans="1:20" ht="20.399999999999999" x14ac:dyDescent="0.3">
      <c r="A35" s="546">
        <f>'Mapa Final'!A34</f>
        <v>6</v>
      </c>
      <c r="B35" s="549" t="str">
        <f>'Mapa Final'!B34</f>
        <v>Falta de recursos financieros</v>
      </c>
      <c r="C35" s="531" t="str">
        <f>'Mapa Final'!C34</f>
        <v>Afectación Económica</v>
      </c>
      <c r="D35" s="531" t="str">
        <f>'Mapa Final'!D34</f>
        <v>1. Olvidar realizar el traslado de recursos entre libretas por parte del Grupo de Fondos Especiales
2. Revisar el saldo disponible de las libretas de las diferentes unidades - recursos sin situación de fondos - en el SIIF NACCIÓN para verificar que los recursos hayan sido trasladados.</v>
      </c>
      <c r="E35" s="534" t="str">
        <f>'Mapa Final'!E34</f>
        <v>Falta de control</v>
      </c>
      <c r="F35" s="534" t="str">
        <f>'Mapa Final'!F34</f>
        <v xml:space="preserve">Insuficiencia de recursos para atender el pago de los compromisos que impliquen recursos de financiación SIN SITUACION DE FONDOS </v>
      </c>
      <c r="G35" s="534" t="str">
        <f>'Mapa Final'!G34</f>
        <v>Ejecución y Administración de Procesos</v>
      </c>
      <c r="H35" s="537" t="str">
        <f>'Mapa Final'!I34</f>
        <v>Muy Baja</v>
      </c>
      <c r="I35" s="540" t="str">
        <f>'Mapa Final'!L34</f>
        <v>Menor</v>
      </c>
      <c r="J35" s="543" t="str">
        <f>'Mapa Final'!N34</f>
        <v>Bajo</v>
      </c>
      <c r="K35" s="518" t="str">
        <f>'Mapa Final'!AA34</f>
        <v>Muy Baja</v>
      </c>
      <c r="L35" s="518" t="str">
        <f>'Mapa Final'!AE34</f>
        <v>Menor</v>
      </c>
      <c r="M35" s="521" t="str">
        <f>'Mapa Final'!AG34</f>
        <v>Bajo</v>
      </c>
      <c r="N35" s="518" t="str">
        <f>'Mapa Final'!AH34</f>
        <v>Evitar</v>
      </c>
      <c r="O35" s="264" t="s">
        <v>563</v>
      </c>
      <c r="P35" s="524" t="s">
        <v>179</v>
      </c>
      <c r="Q35" s="524" t="s">
        <v>179</v>
      </c>
      <c r="R35" s="527">
        <v>44197</v>
      </c>
      <c r="S35" s="527">
        <v>44561</v>
      </c>
      <c r="T35" s="570" t="s">
        <v>637</v>
      </c>
    </row>
    <row r="36" spans="1:20" ht="20.399999999999999" x14ac:dyDescent="0.3">
      <c r="A36" s="547"/>
      <c r="B36" s="573"/>
      <c r="C36" s="532"/>
      <c r="D36" s="532"/>
      <c r="E36" s="535"/>
      <c r="F36" s="535"/>
      <c r="G36" s="535"/>
      <c r="H36" s="538"/>
      <c r="I36" s="541"/>
      <c r="J36" s="544"/>
      <c r="K36" s="519"/>
      <c r="L36" s="519"/>
      <c r="M36" s="522"/>
      <c r="N36" s="519"/>
      <c r="O36" s="264" t="s">
        <v>603</v>
      </c>
      <c r="P36" s="525"/>
      <c r="Q36" s="525"/>
      <c r="R36" s="525"/>
      <c r="S36" s="525"/>
      <c r="T36" s="571"/>
    </row>
    <row r="37" spans="1:20" x14ac:dyDescent="0.3">
      <c r="A37" s="547"/>
      <c r="B37" s="573"/>
      <c r="C37" s="532"/>
      <c r="D37" s="532"/>
      <c r="E37" s="535"/>
      <c r="F37" s="535"/>
      <c r="G37" s="535"/>
      <c r="H37" s="538"/>
      <c r="I37" s="541"/>
      <c r="J37" s="544"/>
      <c r="K37" s="519"/>
      <c r="L37" s="519"/>
      <c r="M37" s="522"/>
      <c r="N37" s="519"/>
      <c r="O37" s="262"/>
      <c r="P37" s="525"/>
      <c r="Q37" s="525"/>
      <c r="R37" s="525"/>
      <c r="S37" s="525"/>
      <c r="T37" s="571"/>
    </row>
    <row r="38" spans="1:20" x14ac:dyDescent="0.3">
      <c r="A38" s="547"/>
      <c r="B38" s="573"/>
      <c r="C38" s="532"/>
      <c r="D38" s="532"/>
      <c r="E38" s="535"/>
      <c r="F38" s="535"/>
      <c r="G38" s="535"/>
      <c r="H38" s="538"/>
      <c r="I38" s="541"/>
      <c r="J38" s="544"/>
      <c r="K38" s="519"/>
      <c r="L38" s="519"/>
      <c r="M38" s="522"/>
      <c r="N38" s="519"/>
      <c r="O38" s="262"/>
      <c r="P38" s="525"/>
      <c r="Q38" s="525"/>
      <c r="R38" s="525"/>
      <c r="S38" s="525"/>
      <c r="T38" s="571"/>
    </row>
    <row r="39" spans="1:20" ht="278.25" customHeight="1" thickBot="1" x14ac:dyDescent="0.35">
      <c r="A39" s="548"/>
      <c r="B39" s="574"/>
      <c r="C39" s="533"/>
      <c r="D39" s="533"/>
      <c r="E39" s="536"/>
      <c r="F39" s="536"/>
      <c r="G39" s="536"/>
      <c r="H39" s="539"/>
      <c r="I39" s="542"/>
      <c r="J39" s="545"/>
      <c r="K39" s="520"/>
      <c r="L39" s="520"/>
      <c r="M39" s="523"/>
      <c r="N39" s="520"/>
      <c r="O39" s="263"/>
      <c r="P39" s="526"/>
      <c r="Q39" s="526"/>
      <c r="R39" s="526"/>
      <c r="S39" s="526"/>
      <c r="T39" s="572"/>
    </row>
    <row r="40" spans="1:20" ht="20.399999999999999" x14ac:dyDescent="0.3">
      <c r="A40" s="546">
        <f>'Mapa Final'!A39</f>
        <v>7</v>
      </c>
      <c r="B40" s="549" t="str">
        <f>'Mapa Final'!B39</f>
        <v>Incumplimiento en la aplicación de las normas contables</v>
      </c>
      <c r="C40" s="531" t="str">
        <f>'Mapa Final'!C39</f>
        <v>Incumplimiento de las metas establecidas</v>
      </c>
      <c r="D40" s="531" t="str">
        <f>'Mapa Final'!D39</f>
        <v>1.No identificación de Brechas en la información reportada a contabilidad entre la norma anterior y el nuevo marco normativo.
2. Poca o nula capacitación en las dependencias involucradas identificar los nuevos requerimientos normativos de la información
3. Ausencia de políticas claras, expresas y conocidas por todos los responsables de suministro de información, 
4. No adecuación de los sistemas de información internos que proveen datos financieros para ser incorporados a SIIF Nación e información inconsistente y extemporánea.
5. Errores en la homologación de cuentas, en el uso del nuevo catálogo o plan de cuentas, y revelaciones insuficientes en los estados financieros</v>
      </c>
      <c r="E40" s="534" t="str">
        <f>'Mapa Final'!E39</f>
        <v>Falta de revisión</v>
      </c>
      <c r="F40" s="534" t="str">
        <f>'Mapa Final'!F39</f>
        <v>Inconsistencias en los Estados Financieros,   por Información recibida en forma extemporánea o sin los requisitos exigidos por  el nuevo marco normativo NICSP</v>
      </c>
      <c r="G40" s="534" t="str">
        <f>'Mapa Final'!G39</f>
        <v>Ejecución y Administración de Procesos</v>
      </c>
      <c r="H40" s="537" t="str">
        <f>'Mapa Final'!I39</f>
        <v>Muy Baja</v>
      </c>
      <c r="I40" s="540" t="str">
        <f>'Mapa Final'!L39</f>
        <v>Leve</v>
      </c>
      <c r="J40" s="543" t="str">
        <f>'Mapa Final'!N39</f>
        <v>Bajo</v>
      </c>
      <c r="K40" s="518" t="str">
        <f>'Mapa Final'!AA39</f>
        <v>Muy Baja</v>
      </c>
      <c r="L40" s="518" t="str">
        <f>'Mapa Final'!AE39</f>
        <v>Leve</v>
      </c>
      <c r="M40" s="521" t="str">
        <f>'Mapa Final'!AG39</f>
        <v>Bajo</v>
      </c>
      <c r="N40" s="518" t="str">
        <f>'Mapa Final'!AH39</f>
        <v>Evitar</v>
      </c>
      <c r="O40" s="264" t="s">
        <v>604</v>
      </c>
      <c r="P40" s="524" t="s">
        <v>179</v>
      </c>
      <c r="Q40" s="524" t="s">
        <v>179</v>
      </c>
      <c r="R40" s="527">
        <v>44197</v>
      </c>
      <c r="S40" s="527">
        <v>44561</v>
      </c>
      <c r="T40" s="570" t="s">
        <v>638</v>
      </c>
    </row>
    <row r="41" spans="1:20" x14ac:dyDescent="0.3">
      <c r="A41" s="547"/>
      <c r="B41" s="573"/>
      <c r="C41" s="532"/>
      <c r="D41" s="532"/>
      <c r="E41" s="535"/>
      <c r="F41" s="535"/>
      <c r="G41" s="535"/>
      <c r="H41" s="538"/>
      <c r="I41" s="541"/>
      <c r="J41" s="544"/>
      <c r="K41" s="519"/>
      <c r="L41" s="519"/>
      <c r="M41" s="522"/>
      <c r="N41" s="519"/>
      <c r="O41" s="264" t="s">
        <v>605</v>
      </c>
      <c r="P41" s="525"/>
      <c r="Q41" s="525"/>
      <c r="R41" s="525"/>
      <c r="S41" s="525"/>
      <c r="T41" s="571"/>
    </row>
    <row r="42" spans="1:20" x14ac:dyDescent="0.3">
      <c r="A42" s="547"/>
      <c r="B42" s="573"/>
      <c r="C42" s="532"/>
      <c r="D42" s="532"/>
      <c r="E42" s="535"/>
      <c r="F42" s="535"/>
      <c r="G42" s="535"/>
      <c r="H42" s="538"/>
      <c r="I42" s="541"/>
      <c r="J42" s="544"/>
      <c r="K42" s="519"/>
      <c r="L42" s="519"/>
      <c r="M42" s="522"/>
      <c r="N42" s="519"/>
      <c r="O42" s="264" t="s">
        <v>606</v>
      </c>
      <c r="P42" s="525"/>
      <c r="Q42" s="525"/>
      <c r="R42" s="525"/>
      <c r="S42" s="525"/>
      <c r="T42" s="571"/>
    </row>
    <row r="43" spans="1:20" x14ac:dyDescent="0.3">
      <c r="A43" s="547"/>
      <c r="B43" s="573"/>
      <c r="C43" s="532"/>
      <c r="D43" s="532"/>
      <c r="E43" s="535"/>
      <c r="F43" s="535"/>
      <c r="G43" s="535"/>
      <c r="H43" s="538"/>
      <c r="I43" s="541"/>
      <c r="J43" s="544"/>
      <c r="K43" s="519"/>
      <c r="L43" s="519"/>
      <c r="M43" s="522"/>
      <c r="N43" s="519"/>
      <c r="O43" s="262"/>
      <c r="P43" s="525"/>
      <c r="Q43" s="525"/>
      <c r="R43" s="525"/>
      <c r="S43" s="525"/>
      <c r="T43" s="571"/>
    </row>
    <row r="44" spans="1:20" ht="15" thickBot="1" x14ac:dyDescent="0.35">
      <c r="A44" s="548"/>
      <c r="B44" s="574"/>
      <c r="C44" s="533"/>
      <c r="D44" s="533"/>
      <c r="E44" s="536"/>
      <c r="F44" s="536"/>
      <c r="G44" s="536"/>
      <c r="H44" s="539"/>
      <c r="I44" s="542"/>
      <c r="J44" s="545"/>
      <c r="K44" s="520"/>
      <c r="L44" s="520"/>
      <c r="M44" s="523"/>
      <c r="N44" s="520"/>
      <c r="O44" s="263"/>
      <c r="P44" s="526"/>
      <c r="Q44" s="526"/>
      <c r="R44" s="526"/>
      <c r="S44" s="526"/>
      <c r="T44" s="572"/>
    </row>
    <row r="45" spans="1:20" x14ac:dyDescent="0.3">
      <c r="A45" s="546">
        <f>'Mapa Final'!A44</f>
        <v>8</v>
      </c>
      <c r="B45" s="549" t="str">
        <f>'Mapa Final'!B44</f>
        <v>Pago de obligaciones tardíamente.</v>
      </c>
      <c r="C45" s="531" t="str">
        <f>'Mapa Final'!C44</f>
        <v>Vulneración de los derechos fundamentales de los ciudadanos</v>
      </c>
      <c r="D45" s="531" t="str">
        <f>'Mapa Final'!D44</f>
        <v>1. Demora en la radicación de cuentas por las diferentes dependencias de la DEAJ para generar los pagos de contratistas,  gastos de personal, gastos generales, y demás pagos de la entidad.                                                                               
2. Insuficiencia de PAC para el cumplimiento de obligaciones económicas frente a terceros
3. Falta de verificación integral y detallada de la documentación con relación a los requisitos exigidos en los contratos o en las leyes vigentes.
4. Desconocimiento normativo por parte del contratista en presentar la documentación requerida</v>
      </c>
      <c r="E45" s="534" t="str">
        <f>'Mapa Final'!E44</f>
        <v>Falta de control</v>
      </c>
      <c r="F45" s="534">
        <f>'Mapa Final'!F44</f>
        <v>0</v>
      </c>
      <c r="G45" s="534" t="str">
        <f>'Mapa Final'!G44</f>
        <v>Ejecución y Administración de Procesos</v>
      </c>
      <c r="H45" s="537" t="str">
        <f>'Mapa Final'!I44</f>
        <v>Muy Baja</v>
      </c>
      <c r="I45" s="540" t="str">
        <f>'Mapa Final'!L44</f>
        <v>Leve</v>
      </c>
      <c r="J45" s="543" t="str">
        <f>'Mapa Final'!N44</f>
        <v>Bajo</v>
      </c>
      <c r="K45" s="518" t="str">
        <f>'Mapa Final'!AA44</f>
        <v>Muy Baja</v>
      </c>
      <c r="L45" s="518" t="str">
        <f>'Mapa Final'!AE44</f>
        <v>Leve</v>
      </c>
      <c r="M45" s="521" t="str">
        <f>'Mapa Final'!AG44</f>
        <v>Bajo</v>
      </c>
      <c r="N45" s="518" t="str">
        <f>'Mapa Final'!AH44</f>
        <v>Reducir(mitigar)</v>
      </c>
      <c r="O45" s="264" t="s">
        <v>607</v>
      </c>
      <c r="P45" s="524" t="s">
        <v>179</v>
      </c>
      <c r="Q45" s="524" t="s">
        <v>179</v>
      </c>
      <c r="R45" s="527">
        <v>44197</v>
      </c>
      <c r="S45" s="527">
        <v>44561</v>
      </c>
      <c r="T45" s="570" t="s">
        <v>634</v>
      </c>
    </row>
    <row r="46" spans="1:20" ht="20.399999999999999" x14ac:dyDescent="0.3">
      <c r="A46" s="547"/>
      <c r="B46" s="573"/>
      <c r="C46" s="532"/>
      <c r="D46" s="532"/>
      <c r="E46" s="535"/>
      <c r="F46" s="535"/>
      <c r="G46" s="535"/>
      <c r="H46" s="538"/>
      <c r="I46" s="541"/>
      <c r="J46" s="544"/>
      <c r="K46" s="519"/>
      <c r="L46" s="519"/>
      <c r="M46" s="522"/>
      <c r="N46" s="519"/>
      <c r="O46" s="264" t="s">
        <v>608</v>
      </c>
      <c r="P46" s="525"/>
      <c r="Q46" s="525"/>
      <c r="R46" s="525"/>
      <c r="S46" s="525"/>
      <c r="T46" s="571"/>
    </row>
    <row r="47" spans="1:20" ht="20.399999999999999" x14ac:dyDescent="0.3">
      <c r="A47" s="547"/>
      <c r="B47" s="573"/>
      <c r="C47" s="532"/>
      <c r="D47" s="532"/>
      <c r="E47" s="535"/>
      <c r="F47" s="535"/>
      <c r="G47" s="535"/>
      <c r="H47" s="538"/>
      <c r="I47" s="541"/>
      <c r="J47" s="544"/>
      <c r="K47" s="519"/>
      <c r="L47" s="519"/>
      <c r="M47" s="522"/>
      <c r="N47" s="519"/>
      <c r="O47" s="264" t="s">
        <v>609</v>
      </c>
      <c r="P47" s="525"/>
      <c r="Q47" s="525"/>
      <c r="R47" s="525"/>
      <c r="S47" s="525"/>
      <c r="T47" s="571"/>
    </row>
    <row r="48" spans="1:20" x14ac:dyDescent="0.3">
      <c r="A48" s="547"/>
      <c r="B48" s="573"/>
      <c r="C48" s="532"/>
      <c r="D48" s="532"/>
      <c r="E48" s="535"/>
      <c r="F48" s="535"/>
      <c r="G48" s="535"/>
      <c r="H48" s="538"/>
      <c r="I48" s="541"/>
      <c r="J48" s="544"/>
      <c r="K48" s="519"/>
      <c r="L48" s="519"/>
      <c r="M48" s="522"/>
      <c r="N48" s="519"/>
      <c r="O48" s="262"/>
      <c r="P48" s="525"/>
      <c r="Q48" s="525"/>
      <c r="R48" s="525"/>
      <c r="S48" s="525"/>
      <c r="T48" s="571"/>
    </row>
    <row r="49" spans="1:20" ht="15" thickBot="1" x14ac:dyDescent="0.35">
      <c r="A49" s="548"/>
      <c r="B49" s="574"/>
      <c r="C49" s="533"/>
      <c r="D49" s="533"/>
      <c r="E49" s="536"/>
      <c r="F49" s="536"/>
      <c r="G49" s="536"/>
      <c r="H49" s="539"/>
      <c r="I49" s="542"/>
      <c r="J49" s="545"/>
      <c r="K49" s="520"/>
      <c r="L49" s="520"/>
      <c r="M49" s="523"/>
      <c r="N49" s="520"/>
      <c r="O49" s="263"/>
      <c r="P49" s="526"/>
      <c r="Q49" s="526"/>
      <c r="R49" s="526"/>
      <c r="S49" s="526"/>
      <c r="T49" s="572"/>
    </row>
    <row r="50" spans="1:20" ht="40.799999999999997" x14ac:dyDescent="0.3">
      <c r="A50" s="546">
        <f>'Mapa Final'!A49</f>
        <v>9</v>
      </c>
      <c r="B50" s="549" t="str">
        <f>'Mapa Final'!B49</f>
        <v>Liquidación errada de las deducciones</v>
      </c>
      <c r="C50" s="531" t="str">
        <f>'Mapa Final'!C49</f>
        <v>Afectación Económica</v>
      </c>
      <c r="D50" s="531" t="str">
        <f>'Mapa Final'!D49</f>
        <v>1. Desconocimiento o aplicación inadecuada de las normas tributarias.
2. Falta de cuidado del servidor que liquida las deducciones
3. Cálculo de las deducciones tributarias de manera errónea.</v>
      </c>
      <c r="E50" s="534" t="str">
        <f>'Mapa Final'!E49</f>
        <v>Falta de control</v>
      </c>
      <c r="F50" s="534">
        <f>'Mapa Final'!F49</f>
        <v>0</v>
      </c>
      <c r="G50" s="534" t="str">
        <f>'Mapa Final'!G49</f>
        <v>Ejecución y Administración de Procesos</v>
      </c>
      <c r="H50" s="537" t="str">
        <f>'Mapa Final'!I49</f>
        <v>Muy Baja</v>
      </c>
      <c r="I50" s="540" t="str">
        <f>'Mapa Final'!L49</f>
        <v>Mayor</v>
      </c>
      <c r="J50" s="543" t="str">
        <f>'Mapa Final'!N49</f>
        <v xml:space="preserve">Alto </v>
      </c>
      <c r="K50" s="518" t="str">
        <f>'Mapa Final'!AA49</f>
        <v>Muy Baja</v>
      </c>
      <c r="L50" s="518" t="str">
        <f>'Mapa Final'!AE49</f>
        <v>Mayor</v>
      </c>
      <c r="M50" s="521" t="str">
        <f>'Mapa Final'!AG49</f>
        <v xml:space="preserve">Alto </v>
      </c>
      <c r="N50" s="518" t="str">
        <f>'Mapa Final'!AH49</f>
        <v>Evitar</v>
      </c>
      <c r="O50" s="264" t="s">
        <v>610</v>
      </c>
      <c r="P50" s="524" t="s">
        <v>179</v>
      </c>
      <c r="Q50" s="524" t="s">
        <v>179</v>
      </c>
      <c r="R50" s="527">
        <v>44197</v>
      </c>
      <c r="S50" s="527">
        <v>44561</v>
      </c>
      <c r="T50" s="570" t="s">
        <v>639</v>
      </c>
    </row>
    <row r="51" spans="1:20" ht="30.6" x14ac:dyDescent="0.3">
      <c r="A51" s="547"/>
      <c r="B51" s="573"/>
      <c r="C51" s="532"/>
      <c r="D51" s="532"/>
      <c r="E51" s="535"/>
      <c r="F51" s="535"/>
      <c r="G51" s="535"/>
      <c r="H51" s="538"/>
      <c r="I51" s="541"/>
      <c r="J51" s="544"/>
      <c r="K51" s="519"/>
      <c r="L51" s="519"/>
      <c r="M51" s="522"/>
      <c r="N51" s="519"/>
      <c r="O51" s="264" t="s">
        <v>611</v>
      </c>
      <c r="P51" s="525"/>
      <c r="Q51" s="525"/>
      <c r="R51" s="525"/>
      <c r="S51" s="525"/>
      <c r="T51" s="571"/>
    </row>
    <row r="52" spans="1:20" ht="30.6" x14ac:dyDescent="0.3">
      <c r="A52" s="547"/>
      <c r="B52" s="573"/>
      <c r="C52" s="532"/>
      <c r="D52" s="532"/>
      <c r="E52" s="535"/>
      <c r="F52" s="535"/>
      <c r="G52" s="535"/>
      <c r="H52" s="538"/>
      <c r="I52" s="541"/>
      <c r="J52" s="544"/>
      <c r="K52" s="519"/>
      <c r="L52" s="519"/>
      <c r="M52" s="522"/>
      <c r="N52" s="519"/>
      <c r="O52" s="264" t="s">
        <v>612</v>
      </c>
      <c r="P52" s="525"/>
      <c r="Q52" s="525"/>
      <c r="R52" s="525"/>
      <c r="S52" s="525"/>
      <c r="T52" s="571"/>
    </row>
    <row r="53" spans="1:20" x14ac:dyDescent="0.3">
      <c r="A53" s="547"/>
      <c r="B53" s="573"/>
      <c r="C53" s="532"/>
      <c r="D53" s="532"/>
      <c r="E53" s="535"/>
      <c r="F53" s="535"/>
      <c r="G53" s="535"/>
      <c r="H53" s="538"/>
      <c r="I53" s="541"/>
      <c r="J53" s="544"/>
      <c r="K53" s="519"/>
      <c r="L53" s="519"/>
      <c r="M53" s="522"/>
      <c r="N53" s="519"/>
      <c r="O53" s="262"/>
      <c r="P53" s="525"/>
      <c r="Q53" s="525"/>
      <c r="R53" s="525"/>
      <c r="S53" s="525"/>
      <c r="T53" s="571"/>
    </row>
    <row r="54" spans="1:20" ht="15" thickBot="1" x14ac:dyDescent="0.35">
      <c r="A54" s="548"/>
      <c r="B54" s="574"/>
      <c r="C54" s="533"/>
      <c r="D54" s="533"/>
      <c r="E54" s="536"/>
      <c r="F54" s="536"/>
      <c r="G54" s="536"/>
      <c r="H54" s="539"/>
      <c r="I54" s="542"/>
      <c r="J54" s="545"/>
      <c r="K54" s="520"/>
      <c r="L54" s="520"/>
      <c r="M54" s="523"/>
      <c r="N54" s="520"/>
      <c r="O54" s="263"/>
      <c r="P54" s="526"/>
      <c r="Q54" s="526"/>
      <c r="R54" s="526"/>
      <c r="S54" s="526"/>
      <c r="T54" s="572"/>
    </row>
    <row r="55" spans="1:20" x14ac:dyDescent="0.3">
      <c r="A55" s="546">
        <f>'Mapa Final'!A54</f>
        <v>10</v>
      </c>
      <c r="B55" s="549" t="str">
        <f>'Mapa Final'!B54</f>
        <v>Estados Financieros no razonables o extemporáneos</v>
      </c>
      <c r="C55" s="531" t="str">
        <f>'Mapa Final'!C54</f>
        <v>Incumplimiento de las metas establecidas</v>
      </c>
      <c r="D55" s="531" t="str">
        <f>'Mapa Final'!D54</f>
        <v>1. La información remitida a la División de Contabilidad es insuficiente, inoportuna, confusa o llega extemporáneamente
2. No se verifique el registro contable automático que genera el SIIF ni tampoco se confrontan los libros, mayor y balance y diario
3. No se verifica la elaboración y envío del formulario que establecen las normas a través del CHIP
4. Alta rotación de personal (contratistas - provisionales), y/o debilidad en la estructura de la planta (ausencia de personal).
5. Desconocimiento de procedimiento y normas contables</v>
      </c>
      <c r="E55" s="534" t="str">
        <f>'Mapa Final'!E54</f>
        <v>Falta de revisión</v>
      </c>
      <c r="F55" s="534" t="str">
        <f>'Mapa Final'!F54</f>
        <v>Presentación extemporánea o elaboración errada de la información financiera hacia los entes de control</v>
      </c>
      <c r="G55" s="534" t="str">
        <f>'Mapa Final'!G54</f>
        <v>Ejecución y Administración de Procesos</v>
      </c>
      <c r="H55" s="537" t="str">
        <f>'Mapa Final'!I54</f>
        <v>Muy Baja</v>
      </c>
      <c r="I55" s="540" t="str">
        <f>'Mapa Final'!L54</f>
        <v>Leve</v>
      </c>
      <c r="J55" s="543" t="str">
        <f>'Mapa Final'!N54</f>
        <v>Bajo</v>
      </c>
      <c r="K55" s="518" t="str">
        <f>'Mapa Final'!AA54</f>
        <v>Muy Baja</v>
      </c>
      <c r="L55" s="518" t="str">
        <f>'Mapa Final'!AE54</f>
        <v>Leve</v>
      </c>
      <c r="M55" s="521" t="str">
        <f>'Mapa Final'!AG54</f>
        <v>Bajo</v>
      </c>
      <c r="N55" s="518" t="str">
        <f>'Mapa Final'!AH54</f>
        <v>Evitar</v>
      </c>
      <c r="O55" s="261"/>
      <c r="P55" s="524"/>
      <c r="Q55" s="524"/>
      <c r="R55" s="527">
        <v>44197</v>
      </c>
      <c r="S55" s="527">
        <v>44561</v>
      </c>
      <c r="T55" s="570" t="s">
        <v>641</v>
      </c>
    </row>
    <row r="56" spans="1:20" x14ac:dyDescent="0.3">
      <c r="A56" s="547"/>
      <c r="B56" s="573"/>
      <c r="C56" s="532"/>
      <c r="D56" s="532"/>
      <c r="E56" s="535"/>
      <c r="F56" s="535"/>
      <c r="G56" s="535"/>
      <c r="H56" s="538"/>
      <c r="I56" s="541"/>
      <c r="J56" s="544"/>
      <c r="K56" s="519"/>
      <c r="L56" s="519"/>
      <c r="M56" s="522"/>
      <c r="N56" s="519"/>
      <c r="O56" s="262"/>
      <c r="P56" s="525"/>
      <c r="Q56" s="525"/>
      <c r="R56" s="525"/>
      <c r="S56" s="525"/>
      <c r="T56" s="571"/>
    </row>
    <row r="57" spans="1:20" x14ac:dyDescent="0.3">
      <c r="A57" s="547"/>
      <c r="B57" s="573"/>
      <c r="C57" s="532"/>
      <c r="D57" s="532"/>
      <c r="E57" s="535"/>
      <c r="F57" s="535"/>
      <c r="G57" s="535"/>
      <c r="H57" s="538"/>
      <c r="I57" s="541"/>
      <c r="J57" s="544"/>
      <c r="K57" s="519"/>
      <c r="L57" s="519"/>
      <c r="M57" s="522"/>
      <c r="N57" s="519"/>
      <c r="O57" s="262"/>
      <c r="P57" s="525"/>
      <c r="Q57" s="525"/>
      <c r="R57" s="525"/>
      <c r="S57" s="525"/>
      <c r="T57" s="571"/>
    </row>
    <row r="58" spans="1:20" x14ac:dyDescent="0.3">
      <c r="A58" s="547"/>
      <c r="B58" s="573"/>
      <c r="C58" s="532"/>
      <c r="D58" s="532"/>
      <c r="E58" s="535"/>
      <c r="F58" s="535"/>
      <c r="G58" s="535"/>
      <c r="H58" s="538"/>
      <c r="I58" s="541"/>
      <c r="J58" s="544"/>
      <c r="K58" s="519"/>
      <c r="L58" s="519"/>
      <c r="M58" s="522"/>
      <c r="N58" s="519"/>
      <c r="O58" s="262"/>
      <c r="P58" s="525"/>
      <c r="Q58" s="525"/>
      <c r="R58" s="525"/>
      <c r="S58" s="525"/>
      <c r="T58" s="571"/>
    </row>
    <row r="59" spans="1:20" ht="15" thickBot="1" x14ac:dyDescent="0.35">
      <c r="A59" s="548"/>
      <c r="B59" s="574"/>
      <c r="C59" s="533"/>
      <c r="D59" s="533"/>
      <c r="E59" s="536"/>
      <c r="F59" s="536"/>
      <c r="G59" s="536"/>
      <c r="H59" s="539"/>
      <c r="I59" s="542"/>
      <c r="J59" s="545"/>
      <c r="K59" s="520"/>
      <c r="L59" s="520"/>
      <c r="M59" s="523"/>
      <c r="N59" s="520"/>
      <c r="O59" s="263"/>
      <c r="P59" s="526"/>
      <c r="Q59" s="526"/>
      <c r="R59" s="526"/>
      <c r="S59" s="526"/>
      <c r="T59" s="572"/>
    </row>
    <row r="60" spans="1:20" x14ac:dyDescent="0.3">
      <c r="B60" s="549" t="str">
        <f>'Mapa Final'!B59</f>
        <v>Incumplimiento en parametros de supervisión de contratos de la UDAE</v>
      </c>
      <c r="C60" s="531" t="str">
        <f>'Mapa Final'!C59</f>
        <v>Incumplimiento de las metas establecidas</v>
      </c>
      <c r="D60" s="531" t="str">
        <f>'Mapa Final'!D59</f>
        <v>1. Falta de seguimiento periódico  en el ejercicio de la supervisión del contrato
2.Desconocimiento de los lineamientos establecidos en el Manual de Contratacion vigente.</v>
      </c>
      <c r="E60" s="534" t="str">
        <f>'Mapa Final'!E59</f>
        <v>No realizar el seguimiento de contratos.</v>
      </c>
      <c r="F60" s="534" t="str">
        <f>'Mapa Final'!F59</f>
        <v>Posibilidad de incumplimiento en parametros de supervisión de contratos de la UDAE debido a no realizar el seguimiento de contratos.
No efectuar el seguimiento de evidencias, construcción de herramientas, constancia de los procesos realizados durante la supervisión para seguimiento continuo del contrato.</v>
      </c>
      <c r="G60" s="534" t="str">
        <f>'Mapa Final'!G59</f>
        <v>Usuarios, productos y prácticas organizacionales</v>
      </c>
      <c r="H60" s="537" t="str">
        <f>'Mapa Final'!I59</f>
        <v>Baja</v>
      </c>
      <c r="I60" s="540" t="str">
        <f>'Mapa Final'!L59</f>
        <v>Mayor</v>
      </c>
      <c r="J60" s="543" t="str">
        <f>'Mapa Final'!N59</f>
        <v xml:space="preserve">Alto </v>
      </c>
      <c r="K60" s="518" t="str">
        <f>'Mapa Final'!AA59</f>
        <v>Baja</v>
      </c>
      <c r="L60" s="518" t="str">
        <f>'Mapa Final'!AE59</f>
        <v>Leve</v>
      </c>
      <c r="M60" s="521" t="str">
        <f>'Mapa Final'!AG59</f>
        <v>Bajo</v>
      </c>
      <c r="N60" s="518" t="str">
        <f>'Mapa Final'!AH59</f>
        <v>Evitar</v>
      </c>
      <c r="O60" s="261"/>
      <c r="P60" s="524" t="s">
        <v>179</v>
      </c>
      <c r="Q60" s="524" t="s">
        <v>179</v>
      </c>
      <c r="R60" s="527">
        <v>44409</v>
      </c>
      <c r="S60" s="527">
        <v>44561</v>
      </c>
      <c r="T60" s="528" t="s">
        <v>640</v>
      </c>
    </row>
    <row r="61" spans="1:20" x14ac:dyDescent="0.3">
      <c r="B61" s="573"/>
      <c r="C61" s="532"/>
      <c r="D61" s="532"/>
      <c r="E61" s="535"/>
      <c r="F61" s="535"/>
      <c r="G61" s="535"/>
      <c r="H61" s="538"/>
      <c r="I61" s="541"/>
      <c r="J61" s="544"/>
      <c r="K61" s="519"/>
      <c r="L61" s="519"/>
      <c r="M61" s="522"/>
      <c r="N61" s="519"/>
      <c r="O61" s="262"/>
      <c r="P61" s="525"/>
      <c r="Q61" s="525"/>
      <c r="R61" s="525"/>
      <c r="S61" s="525"/>
      <c r="T61" s="529"/>
    </row>
    <row r="62" spans="1:20" x14ac:dyDescent="0.3">
      <c r="B62" s="573"/>
      <c r="C62" s="532"/>
      <c r="D62" s="532"/>
      <c r="E62" s="535"/>
      <c r="F62" s="535"/>
      <c r="G62" s="535"/>
      <c r="H62" s="538"/>
      <c r="I62" s="541"/>
      <c r="J62" s="544"/>
      <c r="K62" s="519"/>
      <c r="L62" s="519"/>
      <c r="M62" s="522"/>
      <c r="N62" s="519"/>
      <c r="O62" s="262"/>
      <c r="P62" s="525"/>
      <c r="Q62" s="525"/>
      <c r="R62" s="525"/>
      <c r="S62" s="525"/>
      <c r="T62" s="529"/>
    </row>
    <row r="63" spans="1:20" x14ac:dyDescent="0.3">
      <c r="B63" s="573"/>
      <c r="C63" s="532"/>
      <c r="D63" s="532"/>
      <c r="E63" s="535"/>
      <c r="F63" s="535"/>
      <c r="G63" s="535"/>
      <c r="H63" s="538"/>
      <c r="I63" s="541"/>
      <c r="J63" s="544"/>
      <c r="K63" s="519"/>
      <c r="L63" s="519"/>
      <c r="M63" s="522"/>
      <c r="N63" s="519"/>
      <c r="O63" s="262"/>
      <c r="P63" s="525"/>
      <c r="Q63" s="525"/>
      <c r="R63" s="525"/>
      <c r="S63" s="525"/>
      <c r="T63" s="529"/>
    </row>
    <row r="64" spans="1:20" ht="15" thickBot="1" x14ac:dyDescent="0.35">
      <c r="B64" s="574"/>
      <c r="C64" s="533"/>
      <c r="D64" s="533"/>
      <c r="E64" s="536"/>
      <c r="F64" s="536"/>
      <c r="G64" s="536"/>
      <c r="H64" s="539"/>
      <c r="I64" s="542"/>
      <c r="J64" s="545"/>
      <c r="K64" s="520"/>
      <c r="L64" s="520"/>
      <c r="M64" s="523"/>
      <c r="N64" s="520"/>
      <c r="O64" s="263"/>
      <c r="P64" s="526"/>
      <c r="Q64" s="526"/>
      <c r="R64" s="526"/>
      <c r="S64" s="526"/>
      <c r="T64" s="530"/>
    </row>
  </sheetData>
  <mergeCells count="227">
    <mergeCell ref="B20:B24"/>
    <mergeCell ref="B25:B29"/>
    <mergeCell ref="B30:B34"/>
    <mergeCell ref="B35:B39"/>
    <mergeCell ref="B40:B44"/>
    <mergeCell ref="B45:B49"/>
    <mergeCell ref="B50:B54"/>
    <mergeCell ref="B55:B59"/>
    <mergeCell ref="K55:K59"/>
    <mergeCell ref="E45:E49"/>
    <mergeCell ref="F45:F49"/>
    <mergeCell ref="G45:G49"/>
    <mergeCell ref="I55:I59"/>
    <mergeCell ref="J55:J59"/>
    <mergeCell ref="I35:I39"/>
    <mergeCell ref="J35:J39"/>
    <mergeCell ref="K35:K39"/>
    <mergeCell ref="K40:K44"/>
    <mergeCell ref="D25:D29"/>
    <mergeCell ref="E25:E29"/>
    <mergeCell ref="F25:F29"/>
    <mergeCell ref="G25:G29"/>
    <mergeCell ref="H45:H49"/>
    <mergeCell ref="I45:I49"/>
    <mergeCell ref="M55:M59"/>
    <mergeCell ref="S50:S54"/>
    <mergeCell ref="T50:T54"/>
    <mergeCell ref="A55:A59"/>
    <mergeCell ref="C55:C59"/>
    <mergeCell ref="D55:D59"/>
    <mergeCell ref="E55:E59"/>
    <mergeCell ref="F55:F59"/>
    <mergeCell ref="G55:G59"/>
    <mergeCell ref="K50:K54"/>
    <mergeCell ref="L50:L54"/>
    <mergeCell ref="M50:M54"/>
    <mergeCell ref="N50:N54"/>
    <mergeCell ref="P50:P54"/>
    <mergeCell ref="T55:T59"/>
    <mergeCell ref="N55:N59"/>
    <mergeCell ref="P55:P59"/>
    <mergeCell ref="Q55:Q59"/>
    <mergeCell ref="R55:R59"/>
    <mergeCell ref="S55:S59"/>
    <mergeCell ref="H55:H59"/>
    <mergeCell ref="Q50:Q54"/>
    <mergeCell ref="R50:R54"/>
    <mergeCell ref="A45:A49"/>
    <mergeCell ref="C45:C49"/>
    <mergeCell ref="D45:D49"/>
    <mergeCell ref="L55:L59"/>
    <mergeCell ref="A50:A54"/>
    <mergeCell ref="C50:C54"/>
    <mergeCell ref="D50:D54"/>
    <mergeCell ref="E50:E54"/>
    <mergeCell ref="F50:F54"/>
    <mergeCell ref="G50:G54"/>
    <mergeCell ref="H50:H54"/>
    <mergeCell ref="I50:I54"/>
    <mergeCell ref="J50:J54"/>
    <mergeCell ref="L40:L44"/>
    <mergeCell ref="M40:M44"/>
    <mergeCell ref="T45:T49"/>
    <mergeCell ref="N45:N49"/>
    <mergeCell ref="P45:P49"/>
    <mergeCell ref="Q45:Q49"/>
    <mergeCell ref="R45:R49"/>
    <mergeCell ref="S45:S49"/>
    <mergeCell ref="J45:J49"/>
    <mergeCell ref="K45:K49"/>
    <mergeCell ref="L45:L49"/>
    <mergeCell ref="Q40:Q44"/>
    <mergeCell ref="M45:M49"/>
    <mergeCell ref="R40:R44"/>
    <mergeCell ref="S40:S44"/>
    <mergeCell ref="T40:T44"/>
    <mergeCell ref="N40:N44"/>
    <mergeCell ref="P40:P44"/>
    <mergeCell ref="A40:A44"/>
    <mergeCell ref="C40:C44"/>
    <mergeCell ref="D40:D44"/>
    <mergeCell ref="E40:E44"/>
    <mergeCell ref="F40:F44"/>
    <mergeCell ref="G40:G44"/>
    <mergeCell ref="H40:H44"/>
    <mergeCell ref="I40:I44"/>
    <mergeCell ref="J40:J44"/>
    <mergeCell ref="R30:R34"/>
    <mergeCell ref="S30:S34"/>
    <mergeCell ref="T30:T34"/>
    <mergeCell ref="A35:A39"/>
    <mergeCell ref="C35:C39"/>
    <mergeCell ref="D35:D39"/>
    <mergeCell ref="E35:E39"/>
    <mergeCell ref="F35:F39"/>
    <mergeCell ref="G35:G39"/>
    <mergeCell ref="K30:K34"/>
    <mergeCell ref="L30:L34"/>
    <mergeCell ref="M30:M34"/>
    <mergeCell ref="N30:N34"/>
    <mergeCell ref="P30:P34"/>
    <mergeCell ref="T35:T39"/>
    <mergeCell ref="N35:N39"/>
    <mergeCell ref="P35:P39"/>
    <mergeCell ref="Q35:Q39"/>
    <mergeCell ref="R35:R39"/>
    <mergeCell ref="S35:S39"/>
    <mergeCell ref="H35:H39"/>
    <mergeCell ref="L35:L39"/>
    <mergeCell ref="M35:M39"/>
    <mergeCell ref="T25:T29"/>
    <mergeCell ref="A30:A34"/>
    <mergeCell ref="C30:C34"/>
    <mergeCell ref="D30:D34"/>
    <mergeCell ref="E30:E34"/>
    <mergeCell ref="F30:F34"/>
    <mergeCell ref="G30:G34"/>
    <mergeCell ref="H30:H34"/>
    <mergeCell ref="I30:I34"/>
    <mergeCell ref="J30:J34"/>
    <mergeCell ref="N25:N29"/>
    <mergeCell ref="P25:P29"/>
    <mergeCell ref="Q25:Q29"/>
    <mergeCell ref="R25:R29"/>
    <mergeCell ref="S25:S29"/>
    <mergeCell ref="H25:H29"/>
    <mergeCell ref="I25:I29"/>
    <mergeCell ref="J25:J29"/>
    <mergeCell ref="K25:K29"/>
    <mergeCell ref="L25:L29"/>
    <mergeCell ref="M25:M29"/>
    <mergeCell ref="A25:A29"/>
    <mergeCell ref="C25:C29"/>
    <mergeCell ref="Q30:Q34"/>
    <mergeCell ref="Q20:Q24"/>
    <mergeCell ref="R20:R24"/>
    <mergeCell ref="S20:S24"/>
    <mergeCell ref="D20:D24"/>
    <mergeCell ref="E20:E24"/>
    <mergeCell ref="F20:F24"/>
    <mergeCell ref="G20:G24"/>
    <mergeCell ref="H20:H24"/>
    <mergeCell ref="I20:I24"/>
    <mergeCell ref="J20:J24"/>
    <mergeCell ref="K20:K24"/>
    <mergeCell ref="L20:L24"/>
    <mergeCell ref="M20:M24"/>
    <mergeCell ref="T10:T14"/>
    <mergeCell ref="A7:F7"/>
    <mergeCell ref="A1:C2"/>
    <mergeCell ref="A4:C4"/>
    <mergeCell ref="D4:N4"/>
    <mergeCell ref="O4:Q4"/>
    <mergeCell ref="A5:C5"/>
    <mergeCell ref="D5:N5"/>
    <mergeCell ref="P10:P14"/>
    <mergeCell ref="Q10:Q14"/>
    <mergeCell ref="R10:R14"/>
    <mergeCell ref="S10:S14"/>
    <mergeCell ref="I10:I14"/>
    <mergeCell ref="R1:T3"/>
    <mergeCell ref="D1:Q3"/>
    <mergeCell ref="R7:S7"/>
    <mergeCell ref="T7:T8"/>
    <mergeCell ref="A9:N9"/>
    <mergeCell ref="A10:A14"/>
    <mergeCell ref="C10:C14"/>
    <mergeCell ref="D10:D14"/>
    <mergeCell ref="E10:E14"/>
    <mergeCell ref="H10:H14"/>
    <mergeCell ref="O7:O8"/>
    <mergeCell ref="J15:J19"/>
    <mergeCell ref="T20:T24"/>
    <mergeCell ref="N20:N24"/>
    <mergeCell ref="A20:A24"/>
    <mergeCell ref="C20:C24"/>
    <mergeCell ref="A15:A19"/>
    <mergeCell ref="C15:C19"/>
    <mergeCell ref="D15:D19"/>
    <mergeCell ref="E15:E19"/>
    <mergeCell ref="H15:H19"/>
    <mergeCell ref="I15:I19"/>
    <mergeCell ref="F15:F19"/>
    <mergeCell ref="G15:G19"/>
    <mergeCell ref="T15:T19"/>
    <mergeCell ref="P15:P19"/>
    <mergeCell ref="Q15:Q19"/>
    <mergeCell ref="R15:R19"/>
    <mergeCell ref="S15:S19"/>
    <mergeCell ref="K15:K19"/>
    <mergeCell ref="L15:L19"/>
    <mergeCell ref="M15:M19"/>
    <mergeCell ref="N15:N19"/>
    <mergeCell ref="B15:B19"/>
    <mergeCell ref="P20:P24"/>
    <mergeCell ref="P7:Q7"/>
    <mergeCell ref="H7:J7"/>
    <mergeCell ref="K7:M7"/>
    <mergeCell ref="N7:N8"/>
    <mergeCell ref="F10:F14"/>
    <mergeCell ref="G10:G14"/>
    <mergeCell ref="A6:C6"/>
    <mergeCell ref="D6:N6"/>
    <mergeCell ref="J10:J14"/>
    <mergeCell ref="K10:K14"/>
    <mergeCell ref="L10:L14"/>
    <mergeCell ref="M10:M14"/>
    <mergeCell ref="N10:N14"/>
    <mergeCell ref="B10:B14"/>
    <mergeCell ref="P60:P64"/>
    <mergeCell ref="Q60:Q64"/>
    <mergeCell ref="R60:R64"/>
    <mergeCell ref="S60:S64"/>
    <mergeCell ref="T60:T64"/>
    <mergeCell ref="B60:B64"/>
    <mergeCell ref="C60:C64"/>
    <mergeCell ref="D60:D64"/>
    <mergeCell ref="E60:E64"/>
    <mergeCell ref="F60:F64"/>
    <mergeCell ref="G60:G64"/>
    <mergeCell ref="H60:H64"/>
    <mergeCell ref="I60:I64"/>
    <mergeCell ref="J60:J64"/>
    <mergeCell ref="K60:K64"/>
    <mergeCell ref="L60:L64"/>
    <mergeCell ref="M60:M64"/>
    <mergeCell ref="N60:N64"/>
  </mergeCells>
  <conditionalFormatting sqref="D8:G8 H7 H65:J1048576 A7:B7">
    <cfRule type="containsText" dxfId="1962" priority="757" operator="containsText" text="3- Moderado">
      <formula>NOT(ISERROR(SEARCH("3- Moderado",A7)))</formula>
    </cfRule>
    <cfRule type="containsText" dxfId="1961" priority="758" operator="containsText" text="6- Moderado">
      <formula>NOT(ISERROR(SEARCH("6- Moderado",A7)))</formula>
    </cfRule>
    <cfRule type="containsText" dxfId="1960" priority="759" operator="containsText" text="4- Moderado">
      <formula>NOT(ISERROR(SEARCH("4- Moderado",A7)))</formula>
    </cfRule>
    <cfRule type="containsText" dxfId="1959" priority="760" operator="containsText" text="3- Bajo">
      <formula>NOT(ISERROR(SEARCH("3- Bajo",A7)))</formula>
    </cfRule>
    <cfRule type="containsText" dxfId="1958" priority="761" operator="containsText" text="4- Bajo">
      <formula>NOT(ISERROR(SEARCH("4- Bajo",A7)))</formula>
    </cfRule>
    <cfRule type="containsText" dxfId="1957" priority="762" operator="containsText" text="1- Bajo">
      <formula>NOT(ISERROR(SEARCH("1- Bajo",A7)))</formula>
    </cfRule>
  </conditionalFormatting>
  <conditionalFormatting sqref="H8:J8">
    <cfRule type="containsText" dxfId="1956" priority="750" operator="containsText" text="3- Moderado">
      <formula>NOT(ISERROR(SEARCH("3- Moderado",H8)))</formula>
    </cfRule>
    <cfRule type="containsText" dxfId="1955" priority="751" operator="containsText" text="6- Moderado">
      <formula>NOT(ISERROR(SEARCH("6- Moderado",H8)))</formula>
    </cfRule>
    <cfRule type="containsText" dxfId="1954" priority="752" operator="containsText" text="4- Moderado">
      <formula>NOT(ISERROR(SEARCH("4- Moderado",H8)))</formula>
    </cfRule>
    <cfRule type="containsText" dxfId="1953" priority="753" operator="containsText" text="3- Bajo">
      <formula>NOT(ISERROR(SEARCH("3- Bajo",H8)))</formula>
    </cfRule>
    <cfRule type="containsText" dxfId="1952" priority="754" operator="containsText" text="4- Bajo">
      <formula>NOT(ISERROR(SEARCH("4- Bajo",H8)))</formula>
    </cfRule>
    <cfRule type="containsText" dxfId="1951" priority="756" operator="containsText" text="1- Bajo">
      <formula>NOT(ISERROR(SEARCH("1- Bajo",H8)))</formula>
    </cfRule>
  </conditionalFormatting>
  <conditionalFormatting sqref="J8 J65:J1048576">
    <cfRule type="containsText" dxfId="1950" priority="739" operator="containsText" text="25- Extremo">
      <formula>NOT(ISERROR(SEARCH("25- Extremo",J8)))</formula>
    </cfRule>
    <cfRule type="containsText" dxfId="1949" priority="740" operator="containsText" text="20- Extremo">
      <formula>NOT(ISERROR(SEARCH("20- Extremo",J8)))</formula>
    </cfRule>
    <cfRule type="containsText" dxfId="1948" priority="741" operator="containsText" text="15- Extremo">
      <formula>NOT(ISERROR(SEARCH("15- Extremo",J8)))</formula>
    </cfRule>
    <cfRule type="containsText" dxfId="1947" priority="742" operator="containsText" text="10- Extremo">
      <formula>NOT(ISERROR(SEARCH("10- Extremo",J8)))</formula>
    </cfRule>
    <cfRule type="containsText" dxfId="1946" priority="743" operator="containsText" text="5- Extremo">
      <formula>NOT(ISERROR(SEARCH("5- Extremo",J8)))</formula>
    </cfRule>
    <cfRule type="containsText" dxfId="1945" priority="744" operator="containsText" text="12- Alto">
      <formula>NOT(ISERROR(SEARCH("12- Alto",J8)))</formula>
    </cfRule>
    <cfRule type="containsText" dxfId="1944" priority="745" operator="containsText" text="10- Alto">
      <formula>NOT(ISERROR(SEARCH("10- Alto",J8)))</formula>
    </cfRule>
    <cfRule type="containsText" dxfId="1943" priority="746" operator="containsText" text="9- Alto">
      <formula>NOT(ISERROR(SEARCH("9- Alto",J8)))</formula>
    </cfRule>
    <cfRule type="containsText" dxfId="1942" priority="747" operator="containsText" text="8- Alto">
      <formula>NOT(ISERROR(SEARCH("8- Alto",J8)))</formula>
    </cfRule>
    <cfRule type="containsText" dxfId="1941" priority="748" operator="containsText" text="5- Alto">
      <formula>NOT(ISERROR(SEARCH("5- Alto",J8)))</formula>
    </cfRule>
    <cfRule type="containsText" dxfId="1940" priority="749" operator="containsText" text="4- Alto">
      <formula>NOT(ISERROR(SEARCH("4- Alto",J8)))</formula>
    </cfRule>
    <cfRule type="containsText" dxfId="1939" priority="755" operator="containsText" text="2- Bajo">
      <formula>NOT(ISERROR(SEARCH("2- Bajo",J8)))</formula>
    </cfRule>
  </conditionalFormatting>
  <conditionalFormatting sqref="K10:L10 K15:L15 K20:L20">
    <cfRule type="containsText" dxfId="1938" priority="733" operator="containsText" text="3- Moderado">
      <formula>NOT(ISERROR(SEARCH("3- Moderado",K10)))</formula>
    </cfRule>
    <cfRule type="containsText" dxfId="1937" priority="734" operator="containsText" text="6- Moderado">
      <formula>NOT(ISERROR(SEARCH("6- Moderado",K10)))</formula>
    </cfRule>
    <cfRule type="containsText" dxfId="1936" priority="735" operator="containsText" text="4- Moderado">
      <formula>NOT(ISERROR(SEARCH("4- Moderado",K10)))</formula>
    </cfRule>
    <cfRule type="containsText" dxfId="1935" priority="736" operator="containsText" text="3- Bajo">
      <formula>NOT(ISERROR(SEARCH("3- Bajo",K10)))</formula>
    </cfRule>
    <cfRule type="containsText" dxfId="1934" priority="737" operator="containsText" text="4- Bajo">
      <formula>NOT(ISERROR(SEARCH("4- Bajo",K10)))</formula>
    </cfRule>
    <cfRule type="containsText" dxfId="1933" priority="738" operator="containsText" text="1- Bajo">
      <formula>NOT(ISERROR(SEARCH("1- Bajo",K10)))</formula>
    </cfRule>
  </conditionalFormatting>
  <conditionalFormatting sqref="H10:I10 H15:I15 H20:I20">
    <cfRule type="containsText" dxfId="1932" priority="727" operator="containsText" text="3- Moderado">
      <formula>NOT(ISERROR(SEARCH("3- Moderado",H10)))</formula>
    </cfRule>
    <cfRule type="containsText" dxfId="1931" priority="728" operator="containsText" text="6- Moderado">
      <formula>NOT(ISERROR(SEARCH("6- Moderado",H10)))</formula>
    </cfRule>
    <cfRule type="containsText" dxfId="1930" priority="729" operator="containsText" text="4- Moderado">
      <formula>NOT(ISERROR(SEARCH("4- Moderado",H10)))</formula>
    </cfRule>
    <cfRule type="containsText" dxfId="1929" priority="730" operator="containsText" text="3- Bajo">
      <formula>NOT(ISERROR(SEARCH("3- Bajo",H10)))</formula>
    </cfRule>
    <cfRule type="containsText" dxfId="1928" priority="731" operator="containsText" text="4- Bajo">
      <formula>NOT(ISERROR(SEARCH("4- Bajo",H10)))</formula>
    </cfRule>
    <cfRule type="containsText" dxfId="1927" priority="732" operator="containsText" text="1- Bajo">
      <formula>NOT(ISERROR(SEARCH("1- Bajo",H10)))</formula>
    </cfRule>
  </conditionalFormatting>
  <conditionalFormatting sqref="A10:E10 E15 A15:B15 B20 B25 B30 B35 B40 B45 B50 B55 B60">
    <cfRule type="containsText" dxfId="1926" priority="721" operator="containsText" text="3- Moderado">
      <formula>NOT(ISERROR(SEARCH("3- Moderado",A10)))</formula>
    </cfRule>
    <cfRule type="containsText" dxfId="1925" priority="722" operator="containsText" text="6- Moderado">
      <formula>NOT(ISERROR(SEARCH("6- Moderado",A10)))</formula>
    </cfRule>
    <cfRule type="containsText" dxfId="1924" priority="723" operator="containsText" text="4- Moderado">
      <formula>NOT(ISERROR(SEARCH("4- Moderado",A10)))</formula>
    </cfRule>
    <cfRule type="containsText" dxfId="1923" priority="724" operator="containsText" text="3- Bajo">
      <formula>NOT(ISERROR(SEARCH("3- Bajo",A10)))</formula>
    </cfRule>
    <cfRule type="containsText" dxfId="1922" priority="725" operator="containsText" text="4- Bajo">
      <formula>NOT(ISERROR(SEARCH("4- Bajo",A10)))</formula>
    </cfRule>
    <cfRule type="containsText" dxfId="1921" priority="726" operator="containsText" text="1- Bajo">
      <formula>NOT(ISERROR(SEARCH("1- Bajo",A10)))</formula>
    </cfRule>
  </conditionalFormatting>
  <conditionalFormatting sqref="F10:G10 F15:G15">
    <cfRule type="containsText" dxfId="1920" priority="715" operator="containsText" text="3- Moderado">
      <formula>NOT(ISERROR(SEARCH("3- Moderado",F10)))</formula>
    </cfRule>
    <cfRule type="containsText" dxfId="1919" priority="716" operator="containsText" text="6- Moderado">
      <formula>NOT(ISERROR(SEARCH("6- Moderado",F10)))</formula>
    </cfRule>
    <cfRule type="containsText" dxfId="1918" priority="717" operator="containsText" text="4- Moderado">
      <formula>NOT(ISERROR(SEARCH("4- Moderado",F10)))</formula>
    </cfRule>
    <cfRule type="containsText" dxfId="1917" priority="718" operator="containsText" text="3- Bajo">
      <formula>NOT(ISERROR(SEARCH("3- Bajo",F10)))</formula>
    </cfRule>
    <cfRule type="containsText" dxfId="1916" priority="719" operator="containsText" text="4- Bajo">
      <formula>NOT(ISERROR(SEARCH("4- Bajo",F10)))</formula>
    </cfRule>
    <cfRule type="containsText" dxfId="1915" priority="720" operator="containsText" text="1- Bajo">
      <formula>NOT(ISERROR(SEARCH("1- Bajo",F10)))</formula>
    </cfRule>
  </conditionalFormatting>
  <conditionalFormatting sqref="K8">
    <cfRule type="containsText" dxfId="1914" priority="709" operator="containsText" text="3- Moderado">
      <formula>NOT(ISERROR(SEARCH("3- Moderado",K8)))</formula>
    </cfRule>
    <cfRule type="containsText" dxfId="1913" priority="710" operator="containsText" text="6- Moderado">
      <formula>NOT(ISERROR(SEARCH("6- Moderado",K8)))</formula>
    </cfRule>
    <cfRule type="containsText" dxfId="1912" priority="711" operator="containsText" text="4- Moderado">
      <formula>NOT(ISERROR(SEARCH("4- Moderado",K8)))</formula>
    </cfRule>
    <cfRule type="containsText" dxfId="1911" priority="712" operator="containsText" text="3- Bajo">
      <formula>NOT(ISERROR(SEARCH("3- Bajo",K8)))</formula>
    </cfRule>
    <cfRule type="containsText" dxfId="1910" priority="713" operator="containsText" text="4- Bajo">
      <formula>NOT(ISERROR(SEARCH("4- Bajo",K8)))</formula>
    </cfRule>
    <cfRule type="containsText" dxfId="1909" priority="714" operator="containsText" text="1- Bajo">
      <formula>NOT(ISERROR(SEARCH("1- Bajo",K8)))</formula>
    </cfRule>
  </conditionalFormatting>
  <conditionalFormatting sqref="L8">
    <cfRule type="containsText" dxfId="1908" priority="703" operator="containsText" text="3- Moderado">
      <formula>NOT(ISERROR(SEARCH("3- Moderado",L8)))</formula>
    </cfRule>
    <cfRule type="containsText" dxfId="1907" priority="704" operator="containsText" text="6- Moderado">
      <formula>NOT(ISERROR(SEARCH("6- Moderado",L8)))</formula>
    </cfRule>
    <cfRule type="containsText" dxfId="1906" priority="705" operator="containsText" text="4- Moderado">
      <formula>NOT(ISERROR(SEARCH("4- Moderado",L8)))</formula>
    </cfRule>
    <cfRule type="containsText" dxfId="1905" priority="706" operator="containsText" text="3- Bajo">
      <formula>NOT(ISERROR(SEARCH("3- Bajo",L8)))</formula>
    </cfRule>
    <cfRule type="containsText" dxfId="1904" priority="707" operator="containsText" text="4- Bajo">
      <formula>NOT(ISERROR(SEARCH("4- Bajo",L8)))</formula>
    </cfRule>
    <cfRule type="containsText" dxfId="1903" priority="708" operator="containsText" text="1- Bajo">
      <formula>NOT(ISERROR(SEARCH("1- Bajo",L8)))</formula>
    </cfRule>
  </conditionalFormatting>
  <conditionalFormatting sqref="M8">
    <cfRule type="containsText" dxfId="1902" priority="697" operator="containsText" text="3- Moderado">
      <formula>NOT(ISERROR(SEARCH("3- Moderado",M8)))</formula>
    </cfRule>
    <cfRule type="containsText" dxfId="1901" priority="698" operator="containsText" text="6- Moderado">
      <formula>NOT(ISERROR(SEARCH("6- Moderado",M8)))</formula>
    </cfRule>
    <cfRule type="containsText" dxfId="1900" priority="699" operator="containsText" text="4- Moderado">
      <formula>NOT(ISERROR(SEARCH("4- Moderado",M8)))</formula>
    </cfRule>
    <cfRule type="containsText" dxfId="1899" priority="700" operator="containsText" text="3- Bajo">
      <formula>NOT(ISERROR(SEARCH("3- Bajo",M8)))</formula>
    </cfRule>
    <cfRule type="containsText" dxfId="1898" priority="701" operator="containsText" text="4- Bajo">
      <formula>NOT(ISERROR(SEARCH("4- Bajo",M8)))</formula>
    </cfRule>
    <cfRule type="containsText" dxfId="1897" priority="702" operator="containsText" text="1- Bajo">
      <formula>NOT(ISERROR(SEARCH("1- Bajo",M8)))</formula>
    </cfRule>
  </conditionalFormatting>
  <conditionalFormatting sqref="J10:J24">
    <cfRule type="containsText" dxfId="1896" priority="692" operator="containsText" text="Bajo">
      <formula>NOT(ISERROR(SEARCH("Bajo",J10)))</formula>
    </cfRule>
    <cfRule type="containsText" dxfId="1895" priority="693" operator="containsText" text="Moderado">
      <formula>NOT(ISERROR(SEARCH("Moderado",J10)))</formula>
    </cfRule>
    <cfRule type="containsText" dxfId="1894" priority="694" operator="containsText" text="Alto">
      <formula>NOT(ISERROR(SEARCH("Alto",J10)))</formula>
    </cfRule>
    <cfRule type="containsText" dxfId="1893" priority="695" operator="containsText" text="Extremo">
      <formula>NOT(ISERROR(SEARCH("Extremo",J10)))</formula>
    </cfRule>
    <cfRule type="colorScale" priority="696">
      <colorScale>
        <cfvo type="min"/>
        <cfvo type="max"/>
        <color rgb="FFFF7128"/>
        <color rgb="FFFFEF9C"/>
      </colorScale>
    </cfRule>
  </conditionalFormatting>
  <conditionalFormatting sqref="M10:M24">
    <cfRule type="containsText" dxfId="1892" priority="627" operator="containsText" text="Moderado">
      <formula>NOT(ISERROR(SEARCH("Moderado",M10)))</formula>
    </cfRule>
    <cfRule type="containsText" dxfId="1891" priority="687" operator="containsText" text="Bajo">
      <formula>NOT(ISERROR(SEARCH("Bajo",M10)))</formula>
    </cfRule>
    <cfRule type="containsText" dxfId="1890" priority="688" operator="containsText" text="Moderado">
      <formula>NOT(ISERROR(SEARCH("Moderado",M10)))</formula>
    </cfRule>
    <cfRule type="containsText" dxfId="1889" priority="689" operator="containsText" text="Alto">
      <formula>NOT(ISERROR(SEARCH("Alto",M10)))</formula>
    </cfRule>
    <cfRule type="containsText" dxfId="1888" priority="690" operator="containsText" text="Extremo">
      <formula>NOT(ISERROR(SEARCH("Extremo",M10)))</formula>
    </cfRule>
    <cfRule type="colorScale" priority="691">
      <colorScale>
        <cfvo type="min"/>
        <cfvo type="max"/>
        <color rgb="FFFF7128"/>
        <color rgb="FFFFEF9C"/>
      </colorScale>
    </cfRule>
  </conditionalFormatting>
  <conditionalFormatting sqref="N10 N15 N20">
    <cfRule type="containsText" dxfId="1887" priority="681" operator="containsText" text="3- Moderado">
      <formula>NOT(ISERROR(SEARCH("3- Moderado",N10)))</formula>
    </cfRule>
    <cfRule type="containsText" dxfId="1886" priority="682" operator="containsText" text="6- Moderado">
      <formula>NOT(ISERROR(SEARCH("6- Moderado",N10)))</formula>
    </cfRule>
    <cfRule type="containsText" dxfId="1885" priority="683" operator="containsText" text="4- Moderado">
      <formula>NOT(ISERROR(SEARCH("4- Moderado",N10)))</formula>
    </cfRule>
    <cfRule type="containsText" dxfId="1884" priority="684" operator="containsText" text="3- Bajo">
      <formula>NOT(ISERROR(SEARCH("3- Bajo",N10)))</formula>
    </cfRule>
    <cfRule type="containsText" dxfId="1883" priority="685" operator="containsText" text="4- Bajo">
      <formula>NOT(ISERROR(SEARCH("4- Bajo",N10)))</formula>
    </cfRule>
    <cfRule type="containsText" dxfId="1882" priority="686" operator="containsText" text="1- Bajo">
      <formula>NOT(ISERROR(SEARCH("1- Bajo",N10)))</formula>
    </cfRule>
  </conditionalFormatting>
  <conditionalFormatting sqref="H10:H24">
    <cfRule type="containsText" dxfId="1881" priority="628" operator="containsText" text="Muy Alta">
      <formula>NOT(ISERROR(SEARCH("Muy Alta",H10)))</formula>
    </cfRule>
    <cfRule type="containsText" dxfId="1880" priority="629" operator="containsText" text="Alta">
      <formula>NOT(ISERROR(SEARCH("Alta",H10)))</formula>
    </cfRule>
    <cfRule type="containsText" dxfId="1879" priority="630" operator="containsText" text="Muy Alta">
      <formula>NOT(ISERROR(SEARCH("Muy Alta",H10)))</formula>
    </cfRule>
    <cfRule type="containsText" dxfId="1878" priority="635" operator="containsText" text="Muy Baja">
      <formula>NOT(ISERROR(SEARCH("Muy Baja",H10)))</formula>
    </cfRule>
    <cfRule type="containsText" dxfId="1877" priority="636" operator="containsText" text="Baja">
      <formula>NOT(ISERROR(SEARCH("Baja",H10)))</formula>
    </cfRule>
    <cfRule type="containsText" dxfId="1876" priority="637" operator="containsText" text="Media">
      <formula>NOT(ISERROR(SEARCH("Media",H10)))</formula>
    </cfRule>
    <cfRule type="containsText" dxfId="1875" priority="638" operator="containsText" text="Alta">
      <formula>NOT(ISERROR(SEARCH("Alta",H10)))</formula>
    </cfRule>
    <cfRule type="containsText" dxfId="1874" priority="640" operator="containsText" text="Muy Alta">
      <formula>NOT(ISERROR(SEARCH("Muy Alta",H10)))</formula>
    </cfRule>
  </conditionalFormatting>
  <conditionalFormatting sqref="I10:I24">
    <cfRule type="containsText" dxfId="1873" priority="631" operator="containsText" text="Catastrófico">
      <formula>NOT(ISERROR(SEARCH("Catastrófico",I10)))</formula>
    </cfRule>
    <cfRule type="containsText" dxfId="1872" priority="632" operator="containsText" text="Mayor">
      <formula>NOT(ISERROR(SEARCH("Mayor",I10)))</formula>
    </cfRule>
    <cfRule type="containsText" dxfId="1871" priority="633" operator="containsText" text="Menor">
      <formula>NOT(ISERROR(SEARCH("Menor",I10)))</formula>
    </cfRule>
    <cfRule type="containsText" dxfId="1870" priority="634" operator="containsText" text="Leve">
      <formula>NOT(ISERROR(SEARCH("Leve",I10)))</formula>
    </cfRule>
    <cfRule type="containsText" dxfId="1869" priority="639" operator="containsText" text="Moderado">
      <formula>NOT(ISERROR(SEARCH("Moderado",I10)))</formula>
    </cfRule>
  </conditionalFormatting>
  <conditionalFormatting sqref="K10:K24">
    <cfRule type="containsText" dxfId="1868" priority="626" operator="containsText" text="Media">
      <formula>NOT(ISERROR(SEARCH("Media",K10)))</formula>
    </cfRule>
  </conditionalFormatting>
  <conditionalFormatting sqref="L10:L24">
    <cfRule type="containsText" dxfId="1867" priority="625" operator="containsText" text="Moderado">
      <formula>NOT(ISERROR(SEARCH("Moderado",L10)))</formula>
    </cfRule>
  </conditionalFormatting>
  <conditionalFormatting sqref="C15">
    <cfRule type="containsText" dxfId="1866" priority="619" operator="containsText" text="3- Moderado">
      <formula>NOT(ISERROR(SEARCH("3- Moderado",C15)))</formula>
    </cfRule>
    <cfRule type="containsText" dxfId="1865" priority="620" operator="containsText" text="6- Moderado">
      <formula>NOT(ISERROR(SEARCH("6- Moderado",C15)))</formula>
    </cfRule>
    <cfRule type="containsText" dxfId="1864" priority="621" operator="containsText" text="4- Moderado">
      <formula>NOT(ISERROR(SEARCH("4- Moderado",C15)))</formula>
    </cfRule>
    <cfRule type="containsText" dxfId="1863" priority="622" operator="containsText" text="3- Bajo">
      <formula>NOT(ISERROR(SEARCH("3- Bajo",C15)))</formula>
    </cfRule>
    <cfRule type="containsText" dxfId="1862" priority="623" operator="containsText" text="4- Bajo">
      <formula>NOT(ISERROR(SEARCH("4- Bajo",C15)))</formula>
    </cfRule>
    <cfRule type="containsText" dxfId="1861" priority="624" operator="containsText" text="1- Bajo">
      <formula>NOT(ISERROR(SEARCH("1- Bajo",C15)))</formula>
    </cfRule>
  </conditionalFormatting>
  <conditionalFormatting sqref="D15">
    <cfRule type="containsText" dxfId="1860" priority="613" operator="containsText" text="3- Moderado">
      <formula>NOT(ISERROR(SEARCH("3- Moderado",D15)))</formula>
    </cfRule>
    <cfRule type="containsText" dxfId="1859" priority="614" operator="containsText" text="6- Moderado">
      <formula>NOT(ISERROR(SEARCH("6- Moderado",D15)))</formula>
    </cfRule>
    <cfRule type="containsText" dxfId="1858" priority="615" operator="containsText" text="4- Moderado">
      <formula>NOT(ISERROR(SEARCH("4- Moderado",D15)))</formula>
    </cfRule>
    <cfRule type="containsText" dxfId="1857" priority="616" operator="containsText" text="3- Bajo">
      <formula>NOT(ISERROR(SEARCH("3- Bajo",D15)))</formula>
    </cfRule>
    <cfRule type="containsText" dxfId="1856" priority="617" operator="containsText" text="4- Bajo">
      <formula>NOT(ISERROR(SEARCH("4- Bajo",D15)))</formula>
    </cfRule>
    <cfRule type="containsText" dxfId="1855" priority="618" operator="containsText" text="1- Bajo">
      <formula>NOT(ISERROR(SEARCH("1- Bajo",D15)))</formula>
    </cfRule>
  </conditionalFormatting>
  <conditionalFormatting sqref="J10:J24">
    <cfRule type="containsText" dxfId="1854" priority="612" operator="containsText" text="Moderado">
      <formula>NOT(ISERROR(SEARCH("Moderado",J10)))</formula>
    </cfRule>
  </conditionalFormatting>
  <conditionalFormatting sqref="J10:J24">
    <cfRule type="containsText" dxfId="1853" priority="610" operator="containsText" text="Bajo">
      <formula>NOT(ISERROR(SEARCH("Bajo",J10)))</formula>
    </cfRule>
    <cfRule type="containsText" dxfId="1852" priority="611" operator="containsText" text="Extremo">
      <formula>NOT(ISERROR(SEARCH("Extremo",J10)))</formula>
    </cfRule>
  </conditionalFormatting>
  <conditionalFormatting sqref="K10:K24">
    <cfRule type="containsText" dxfId="1851" priority="608" operator="containsText" text="Baja">
      <formula>NOT(ISERROR(SEARCH("Baja",K10)))</formula>
    </cfRule>
    <cfRule type="containsText" dxfId="1850" priority="609" operator="containsText" text="Muy Baja">
      <formula>NOT(ISERROR(SEARCH("Muy Baja",K10)))</formula>
    </cfRule>
  </conditionalFormatting>
  <conditionalFormatting sqref="K10:K24">
    <cfRule type="containsText" dxfId="1849" priority="606" operator="containsText" text="Muy Alta">
      <formula>NOT(ISERROR(SEARCH("Muy Alta",K10)))</formula>
    </cfRule>
    <cfRule type="containsText" dxfId="1848" priority="607" operator="containsText" text="Alta">
      <formula>NOT(ISERROR(SEARCH("Alta",K10)))</formula>
    </cfRule>
  </conditionalFormatting>
  <conditionalFormatting sqref="L10:L24">
    <cfRule type="containsText" dxfId="1847" priority="602" operator="containsText" text="Catastrófico">
      <formula>NOT(ISERROR(SEARCH("Catastrófico",L10)))</formula>
    </cfRule>
    <cfRule type="containsText" dxfId="1846" priority="603" operator="containsText" text="Mayor">
      <formula>NOT(ISERROR(SEARCH("Mayor",L10)))</formula>
    </cfRule>
    <cfRule type="containsText" dxfId="1845" priority="604" operator="containsText" text="Menor">
      <formula>NOT(ISERROR(SEARCH("Menor",L10)))</formula>
    </cfRule>
    <cfRule type="containsText" dxfId="1844" priority="605" operator="containsText" text="Leve">
      <formula>NOT(ISERROR(SEARCH("Leve",L10)))</formula>
    </cfRule>
  </conditionalFormatting>
  <conditionalFormatting sqref="A20 E20">
    <cfRule type="containsText" dxfId="1843" priority="596" operator="containsText" text="3- Moderado">
      <formula>NOT(ISERROR(SEARCH("3- Moderado",A20)))</formula>
    </cfRule>
    <cfRule type="containsText" dxfId="1842" priority="597" operator="containsText" text="6- Moderado">
      <formula>NOT(ISERROR(SEARCH("6- Moderado",A20)))</formula>
    </cfRule>
    <cfRule type="containsText" dxfId="1841" priority="598" operator="containsText" text="4- Moderado">
      <formula>NOT(ISERROR(SEARCH("4- Moderado",A20)))</formula>
    </cfRule>
    <cfRule type="containsText" dxfId="1840" priority="599" operator="containsText" text="3- Bajo">
      <formula>NOT(ISERROR(SEARCH("3- Bajo",A20)))</formula>
    </cfRule>
    <cfRule type="containsText" dxfId="1839" priority="600" operator="containsText" text="4- Bajo">
      <formula>NOT(ISERROR(SEARCH("4- Bajo",A20)))</formula>
    </cfRule>
    <cfRule type="containsText" dxfId="1838" priority="601" operator="containsText" text="1- Bajo">
      <formula>NOT(ISERROR(SEARCH("1- Bajo",A20)))</formula>
    </cfRule>
  </conditionalFormatting>
  <conditionalFormatting sqref="F20:G20">
    <cfRule type="containsText" dxfId="1837" priority="590" operator="containsText" text="3- Moderado">
      <formula>NOT(ISERROR(SEARCH("3- Moderado",F20)))</formula>
    </cfRule>
    <cfRule type="containsText" dxfId="1836" priority="591" operator="containsText" text="6- Moderado">
      <formula>NOT(ISERROR(SEARCH("6- Moderado",F20)))</formula>
    </cfRule>
    <cfRule type="containsText" dxfId="1835" priority="592" operator="containsText" text="4- Moderado">
      <formula>NOT(ISERROR(SEARCH("4- Moderado",F20)))</formula>
    </cfRule>
    <cfRule type="containsText" dxfId="1834" priority="593" operator="containsText" text="3- Bajo">
      <formula>NOT(ISERROR(SEARCH("3- Bajo",F20)))</formula>
    </cfRule>
    <cfRule type="containsText" dxfId="1833" priority="594" operator="containsText" text="4- Bajo">
      <formula>NOT(ISERROR(SEARCH("4- Bajo",F20)))</formula>
    </cfRule>
    <cfRule type="containsText" dxfId="1832" priority="595" operator="containsText" text="1- Bajo">
      <formula>NOT(ISERROR(SEARCH("1- Bajo",F20)))</formula>
    </cfRule>
  </conditionalFormatting>
  <conditionalFormatting sqref="C20">
    <cfRule type="containsText" dxfId="1831" priority="584" operator="containsText" text="3- Moderado">
      <formula>NOT(ISERROR(SEARCH("3- Moderado",C20)))</formula>
    </cfRule>
    <cfRule type="containsText" dxfId="1830" priority="585" operator="containsText" text="6- Moderado">
      <formula>NOT(ISERROR(SEARCH("6- Moderado",C20)))</formula>
    </cfRule>
    <cfRule type="containsText" dxfId="1829" priority="586" operator="containsText" text="4- Moderado">
      <formula>NOT(ISERROR(SEARCH("4- Moderado",C20)))</formula>
    </cfRule>
    <cfRule type="containsText" dxfId="1828" priority="587" operator="containsText" text="3- Bajo">
      <formula>NOT(ISERROR(SEARCH("3- Bajo",C20)))</formula>
    </cfRule>
    <cfRule type="containsText" dxfId="1827" priority="588" operator="containsText" text="4- Bajo">
      <formula>NOT(ISERROR(SEARCH("4- Bajo",C20)))</formula>
    </cfRule>
    <cfRule type="containsText" dxfId="1826" priority="589" operator="containsText" text="1- Bajo">
      <formula>NOT(ISERROR(SEARCH("1- Bajo",C20)))</formula>
    </cfRule>
  </conditionalFormatting>
  <conditionalFormatting sqref="D20">
    <cfRule type="containsText" dxfId="1825" priority="578" operator="containsText" text="3- Moderado">
      <formula>NOT(ISERROR(SEARCH("3- Moderado",D20)))</formula>
    </cfRule>
    <cfRule type="containsText" dxfId="1824" priority="579" operator="containsText" text="6- Moderado">
      <formula>NOT(ISERROR(SEARCH("6- Moderado",D20)))</formula>
    </cfRule>
    <cfRule type="containsText" dxfId="1823" priority="580" operator="containsText" text="4- Moderado">
      <formula>NOT(ISERROR(SEARCH("4- Moderado",D20)))</formula>
    </cfRule>
    <cfRule type="containsText" dxfId="1822" priority="581" operator="containsText" text="3- Bajo">
      <formula>NOT(ISERROR(SEARCH("3- Bajo",D20)))</formula>
    </cfRule>
    <cfRule type="containsText" dxfId="1821" priority="582" operator="containsText" text="4- Bajo">
      <formula>NOT(ISERROR(SEARCH("4- Bajo",D20)))</formula>
    </cfRule>
    <cfRule type="containsText" dxfId="1820" priority="583" operator="containsText" text="1- Bajo">
      <formula>NOT(ISERROR(SEARCH("1- Bajo",D20)))</formula>
    </cfRule>
  </conditionalFormatting>
  <conditionalFormatting sqref="K25:L25">
    <cfRule type="containsText" dxfId="1819" priority="572" operator="containsText" text="3- Moderado">
      <formula>NOT(ISERROR(SEARCH("3- Moderado",K25)))</formula>
    </cfRule>
    <cfRule type="containsText" dxfId="1818" priority="573" operator="containsText" text="6- Moderado">
      <formula>NOT(ISERROR(SEARCH("6- Moderado",K25)))</formula>
    </cfRule>
    <cfRule type="containsText" dxfId="1817" priority="574" operator="containsText" text="4- Moderado">
      <formula>NOT(ISERROR(SEARCH("4- Moderado",K25)))</formula>
    </cfRule>
    <cfRule type="containsText" dxfId="1816" priority="575" operator="containsText" text="3- Bajo">
      <formula>NOT(ISERROR(SEARCH("3- Bajo",K25)))</formula>
    </cfRule>
    <cfRule type="containsText" dxfId="1815" priority="576" operator="containsText" text="4- Bajo">
      <formula>NOT(ISERROR(SEARCH("4- Bajo",K25)))</formula>
    </cfRule>
    <cfRule type="containsText" dxfId="1814" priority="577" operator="containsText" text="1- Bajo">
      <formula>NOT(ISERROR(SEARCH("1- Bajo",K25)))</formula>
    </cfRule>
  </conditionalFormatting>
  <conditionalFormatting sqref="H25:I25">
    <cfRule type="containsText" dxfId="1813" priority="566" operator="containsText" text="3- Moderado">
      <formula>NOT(ISERROR(SEARCH("3- Moderado",H25)))</formula>
    </cfRule>
    <cfRule type="containsText" dxfId="1812" priority="567" operator="containsText" text="6- Moderado">
      <formula>NOT(ISERROR(SEARCH("6- Moderado",H25)))</formula>
    </cfRule>
    <cfRule type="containsText" dxfId="1811" priority="568" operator="containsText" text="4- Moderado">
      <formula>NOT(ISERROR(SEARCH("4- Moderado",H25)))</formula>
    </cfRule>
    <cfRule type="containsText" dxfId="1810" priority="569" operator="containsText" text="3- Bajo">
      <formula>NOT(ISERROR(SEARCH("3- Bajo",H25)))</formula>
    </cfRule>
    <cfRule type="containsText" dxfId="1809" priority="570" operator="containsText" text="4- Bajo">
      <formula>NOT(ISERROR(SEARCH("4- Bajo",H25)))</formula>
    </cfRule>
    <cfRule type="containsText" dxfId="1808" priority="571" operator="containsText" text="1- Bajo">
      <formula>NOT(ISERROR(SEARCH("1- Bajo",H25)))</formula>
    </cfRule>
  </conditionalFormatting>
  <conditionalFormatting sqref="A25 C25:E25">
    <cfRule type="containsText" dxfId="1807" priority="560" operator="containsText" text="3- Moderado">
      <formula>NOT(ISERROR(SEARCH("3- Moderado",A25)))</formula>
    </cfRule>
    <cfRule type="containsText" dxfId="1806" priority="561" operator="containsText" text="6- Moderado">
      <formula>NOT(ISERROR(SEARCH("6- Moderado",A25)))</formula>
    </cfRule>
    <cfRule type="containsText" dxfId="1805" priority="562" operator="containsText" text="4- Moderado">
      <formula>NOT(ISERROR(SEARCH("4- Moderado",A25)))</formula>
    </cfRule>
    <cfRule type="containsText" dxfId="1804" priority="563" operator="containsText" text="3- Bajo">
      <formula>NOT(ISERROR(SEARCH("3- Bajo",A25)))</formula>
    </cfRule>
    <cfRule type="containsText" dxfId="1803" priority="564" operator="containsText" text="4- Bajo">
      <formula>NOT(ISERROR(SEARCH("4- Bajo",A25)))</formula>
    </cfRule>
    <cfRule type="containsText" dxfId="1802" priority="565" operator="containsText" text="1- Bajo">
      <formula>NOT(ISERROR(SEARCH("1- Bajo",A25)))</formula>
    </cfRule>
  </conditionalFormatting>
  <conditionalFormatting sqref="F25:G25">
    <cfRule type="containsText" dxfId="1801" priority="554" operator="containsText" text="3- Moderado">
      <formula>NOT(ISERROR(SEARCH("3- Moderado",F25)))</formula>
    </cfRule>
    <cfRule type="containsText" dxfId="1800" priority="555" operator="containsText" text="6- Moderado">
      <formula>NOT(ISERROR(SEARCH("6- Moderado",F25)))</formula>
    </cfRule>
    <cfRule type="containsText" dxfId="1799" priority="556" operator="containsText" text="4- Moderado">
      <formula>NOT(ISERROR(SEARCH("4- Moderado",F25)))</formula>
    </cfRule>
    <cfRule type="containsText" dxfId="1798" priority="557" operator="containsText" text="3- Bajo">
      <formula>NOT(ISERROR(SEARCH("3- Bajo",F25)))</formula>
    </cfRule>
    <cfRule type="containsText" dxfId="1797" priority="558" operator="containsText" text="4- Bajo">
      <formula>NOT(ISERROR(SEARCH("4- Bajo",F25)))</formula>
    </cfRule>
    <cfRule type="containsText" dxfId="1796" priority="559" operator="containsText" text="1- Bajo">
      <formula>NOT(ISERROR(SEARCH("1- Bajo",F25)))</formula>
    </cfRule>
  </conditionalFormatting>
  <conditionalFormatting sqref="J25:J29">
    <cfRule type="containsText" dxfId="1795" priority="549" operator="containsText" text="Bajo">
      <formula>NOT(ISERROR(SEARCH("Bajo",J25)))</formula>
    </cfRule>
    <cfRule type="containsText" dxfId="1794" priority="550" operator="containsText" text="Moderado">
      <formula>NOT(ISERROR(SEARCH("Moderado",J25)))</formula>
    </cfRule>
    <cfRule type="containsText" dxfId="1793" priority="551" operator="containsText" text="Alto">
      <formula>NOT(ISERROR(SEARCH("Alto",J25)))</formula>
    </cfRule>
    <cfRule type="containsText" dxfId="1792" priority="552" operator="containsText" text="Extremo">
      <formula>NOT(ISERROR(SEARCH("Extremo",J25)))</formula>
    </cfRule>
    <cfRule type="colorScale" priority="553">
      <colorScale>
        <cfvo type="min"/>
        <cfvo type="max"/>
        <color rgb="FFFF7128"/>
        <color rgb="FFFFEF9C"/>
      </colorScale>
    </cfRule>
  </conditionalFormatting>
  <conditionalFormatting sqref="M25:M29">
    <cfRule type="containsText" dxfId="1791" priority="524" operator="containsText" text="Moderado">
      <formula>NOT(ISERROR(SEARCH("Moderado",M25)))</formula>
    </cfRule>
    <cfRule type="containsText" dxfId="1790" priority="544" operator="containsText" text="Bajo">
      <formula>NOT(ISERROR(SEARCH("Bajo",M25)))</formula>
    </cfRule>
    <cfRule type="containsText" dxfId="1789" priority="545" operator="containsText" text="Moderado">
      <formula>NOT(ISERROR(SEARCH("Moderado",M25)))</formula>
    </cfRule>
    <cfRule type="containsText" dxfId="1788" priority="546" operator="containsText" text="Alto">
      <formula>NOT(ISERROR(SEARCH("Alto",M25)))</formula>
    </cfRule>
    <cfRule type="containsText" dxfId="1787" priority="547" operator="containsText" text="Extremo">
      <formula>NOT(ISERROR(SEARCH("Extremo",M25)))</formula>
    </cfRule>
    <cfRule type="colorScale" priority="548">
      <colorScale>
        <cfvo type="min"/>
        <cfvo type="max"/>
        <color rgb="FFFF7128"/>
        <color rgb="FFFFEF9C"/>
      </colorScale>
    </cfRule>
  </conditionalFormatting>
  <conditionalFormatting sqref="N25">
    <cfRule type="containsText" dxfId="1786" priority="538" operator="containsText" text="3- Moderado">
      <formula>NOT(ISERROR(SEARCH("3- Moderado",N25)))</formula>
    </cfRule>
    <cfRule type="containsText" dxfId="1785" priority="539" operator="containsText" text="6- Moderado">
      <formula>NOT(ISERROR(SEARCH("6- Moderado",N25)))</formula>
    </cfRule>
    <cfRule type="containsText" dxfId="1784" priority="540" operator="containsText" text="4- Moderado">
      <formula>NOT(ISERROR(SEARCH("4- Moderado",N25)))</formula>
    </cfRule>
    <cfRule type="containsText" dxfId="1783" priority="541" operator="containsText" text="3- Bajo">
      <formula>NOT(ISERROR(SEARCH("3- Bajo",N25)))</formula>
    </cfRule>
    <cfRule type="containsText" dxfId="1782" priority="542" operator="containsText" text="4- Bajo">
      <formula>NOT(ISERROR(SEARCH("4- Bajo",N25)))</formula>
    </cfRule>
    <cfRule type="containsText" dxfId="1781" priority="543" operator="containsText" text="1- Bajo">
      <formula>NOT(ISERROR(SEARCH("1- Bajo",N25)))</formula>
    </cfRule>
  </conditionalFormatting>
  <conditionalFormatting sqref="H25:H29">
    <cfRule type="containsText" dxfId="1780" priority="525" operator="containsText" text="Muy Alta">
      <formula>NOT(ISERROR(SEARCH("Muy Alta",H25)))</formula>
    </cfRule>
    <cfRule type="containsText" dxfId="1779" priority="526" operator="containsText" text="Alta">
      <formula>NOT(ISERROR(SEARCH("Alta",H25)))</formula>
    </cfRule>
    <cfRule type="containsText" dxfId="1778" priority="527" operator="containsText" text="Muy Alta">
      <formula>NOT(ISERROR(SEARCH("Muy Alta",H25)))</formula>
    </cfRule>
    <cfRule type="containsText" dxfId="1777" priority="532" operator="containsText" text="Muy Baja">
      <formula>NOT(ISERROR(SEARCH("Muy Baja",H25)))</formula>
    </cfRule>
    <cfRule type="containsText" dxfId="1776" priority="533" operator="containsText" text="Baja">
      <formula>NOT(ISERROR(SEARCH("Baja",H25)))</formula>
    </cfRule>
    <cfRule type="containsText" dxfId="1775" priority="534" operator="containsText" text="Media">
      <formula>NOT(ISERROR(SEARCH("Media",H25)))</formula>
    </cfRule>
    <cfRule type="containsText" dxfId="1774" priority="535" operator="containsText" text="Alta">
      <formula>NOT(ISERROR(SEARCH("Alta",H25)))</formula>
    </cfRule>
    <cfRule type="containsText" dxfId="1773" priority="537" operator="containsText" text="Muy Alta">
      <formula>NOT(ISERROR(SEARCH("Muy Alta",H25)))</formula>
    </cfRule>
  </conditionalFormatting>
  <conditionalFormatting sqref="I25:I29">
    <cfRule type="containsText" dxfId="1772" priority="528" operator="containsText" text="Catastrófico">
      <formula>NOT(ISERROR(SEARCH("Catastrófico",I25)))</formula>
    </cfRule>
    <cfRule type="containsText" dxfId="1771" priority="529" operator="containsText" text="Mayor">
      <formula>NOT(ISERROR(SEARCH("Mayor",I25)))</formula>
    </cfRule>
    <cfRule type="containsText" dxfId="1770" priority="530" operator="containsText" text="Menor">
      <formula>NOT(ISERROR(SEARCH("Menor",I25)))</formula>
    </cfRule>
    <cfRule type="containsText" dxfId="1769" priority="531" operator="containsText" text="Leve">
      <formula>NOT(ISERROR(SEARCH("Leve",I25)))</formula>
    </cfRule>
    <cfRule type="containsText" dxfId="1768" priority="536" operator="containsText" text="Moderado">
      <formula>NOT(ISERROR(SEARCH("Moderado",I25)))</formula>
    </cfRule>
  </conditionalFormatting>
  <conditionalFormatting sqref="K25:K29">
    <cfRule type="containsText" dxfId="1767" priority="523" operator="containsText" text="Media">
      <formula>NOT(ISERROR(SEARCH("Media",K25)))</formula>
    </cfRule>
  </conditionalFormatting>
  <conditionalFormatting sqref="L25:L29">
    <cfRule type="containsText" dxfId="1766" priority="522" operator="containsText" text="Moderado">
      <formula>NOT(ISERROR(SEARCH("Moderado",L25)))</formula>
    </cfRule>
  </conditionalFormatting>
  <conditionalFormatting sqref="J25:J29">
    <cfRule type="containsText" dxfId="1765" priority="521" operator="containsText" text="Moderado">
      <formula>NOT(ISERROR(SEARCH("Moderado",J25)))</formula>
    </cfRule>
  </conditionalFormatting>
  <conditionalFormatting sqref="J25:J29">
    <cfRule type="containsText" dxfId="1764" priority="519" operator="containsText" text="Bajo">
      <formula>NOT(ISERROR(SEARCH("Bajo",J25)))</formula>
    </cfRule>
    <cfRule type="containsText" dxfId="1763" priority="520" operator="containsText" text="Extremo">
      <formula>NOT(ISERROR(SEARCH("Extremo",J25)))</formula>
    </cfRule>
  </conditionalFormatting>
  <conditionalFormatting sqref="K25:K29">
    <cfRule type="containsText" dxfId="1762" priority="517" operator="containsText" text="Baja">
      <formula>NOT(ISERROR(SEARCH("Baja",K25)))</formula>
    </cfRule>
    <cfRule type="containsText" dxfId="1761" priority="518" operator="containsText" text="Muy Baja">
      <formula>NOT(ISERROR(SEARCH("Muy Baja",K25)))</formula>
    </cfRule>
  </conditionalFormatting>
  <conditionalFormatting sqref="K25:K29">
    <cfRule type="containsText" dxfId="1760" priority="515" operator="containsText" text="Muy Alta">
      <formula>NOT(ISERROR(SEARCH("Muy Alta",K25)))</formula>
    </cfRule>
    <cfRule type="containsText" dxfId="1759" priority="516" operator="containsText" text="Alta">
      <formula>NOT(ISERROR(SEARCH("Alta",K25)))</formula>
    </cfRule>
  </conditionalFormatting>
  <conditionalFormatting sqref="L25:L29">
    <cfRule type="containsText" dxfId="1758" priority="511" operator="containsText" text="Catastrófico">
      <formula>NOT(ISERROR(SEARCH("Catastrófico",L25)))</formula>
    </cfRule>
    <cfRule type="containsText" dxfId="1757" priority="512" operator="containsText" text="Mayor">
      <formula>NOT(ISERROR(SEARCH("Mayor",L25)))</formula>
    </cfRule>
    <cfRule type="containsText" dxfId="1756" priority="513" operator="containsText" text="Menor">
      <formula>NOT(ISERROR(SEARCH("Menor",L25)))</formula>
    </cfRule>
    <cfRule type="containsText" dxfId="1755" priority="514" operator="containsText" text="Leve">
      <formula>NOT(ISERROR(SEARCH("Leve",L25)))</formula>
    </cfRule>
  </conditionalFormatting>
  <conditionalFormatting sqref="K30:L30">
    <cfRule type="containsText" dxfId="1754" priority="505" operator="containsText" text="3- Moderado">
      <formula>NOT(ISERROR(SEARCH("3- Moderado",K30)))</formula>
    </cfRule>
    <cfRule type="containsText" dxfId="1753" priority="506" operator="containsText" text="6- Moderado">
      <formula>NOT(ISERROR(SEARCH("6- Moderado",K30)))</formula>
    </cfRule>
    <cfRule type="containsText" dxfId="1752" priority="507" operator="containsText" text="4- Moderado">
      <formula>NOT(ISERROR(SEARCH("4- Moderado",K30)))</formula>
    </cfRule>
    <cfRule type="containsText" dxfId="1751" priority="508" operator="containsText" text="3- Bajo">
      <formula>NOT(ISERROR(SEARCH("3- Bajo",K30)))</formula>
    </cfRule>
    <cfRule type="containsText" dxfId="1750" priority="509" operator="containsText" text="4- Bajo">
      <formula>NOT(ISERROR(SEARCH("4- Bajo",K30)))</formula>
    </cfRule>
    <cfRule type="containsText" dxfId="1749" priority="510" operator="containsText" text="1- Bajo">
      <formula>NOT(ISERROR(SEARCH("1- Bajo",K30)))</formula>
    </cfRule>
  </conditionalFormatting>
  <conditionalFormatting sqref="H30:I30">
    <cfRule type="containsText" dxfId="1748" priority="499" operator="containsText" text="3- Moderado">
      <formula>NOT(ISERROR(SEARCH("3- Moderado",H30)))</formula>
    </cfRule>
    <cfRule type="containsText" dxfId="1747" priority="500" operator="containsText" text="6- Moderado">
      <formula>NOT(ISERROR(SEARCH("6- Moderado",H30)))</formula>
    </cfRule>
    <cfRule type="containsText" dxfId="1746" priority="501" operator="containsText" text="4- Moderado">
      <formula>NOT(ISERROR(SEARCH("4- Moderado",H30)))</formula>
    </cfRule>
    <cfRule type="containsText" dxfId="1745" priority="502" operator="containsText" text="3- Bajo">
      <formula>NOT(ISERROR(SEARCH("3- Bajo",H30)))</formula>
    </cfRule>
    <cfRule type="containsText" dxfId="1744" priority="503" operator="containsText" text="4- Bajo">
      <formula>NOT(ISERROR(SEARCH("4- Bajo",H30)))</formula>
    </cfRule>
    <cfRule type="containsText" dxfId="1743" priority="504" operator="containsText" text="1- Bajo">
      <formula>NOT(ISERROR(SEARCH("1- Bajo",H30)))</formula>
    </cfRule>
  </conditionalFormatting>
  <conditionalFormatting sqref="A30 C30:E30">
    <cfRule type="containsText" dxfId="1742" priority="493" operator="containsText" text="3- Moderado">
      <formula>NOT(ISERROR(SEARCH("3- Moderado",A30)))</formula>
    </cfRule>
    <cfRule type="containsText" dxfId="1741" priority="494" operator="containsText" text="6- Moderado">
      <formula>NOT(ISERROR(SEARCH("6- Moderado",A30)))</formula>
    </cfRule>
    <cfRule type="containsText" dxfId="1740" priority="495" operator="containsText" text="4- Moderado">
      <formula>NOT(ISERROR(SEARCH("4- Moderado",A30)))</formula>
    </cfRule>
    <cfRule type="containsText" dxfId="1739" priority="496" operator="containsText" text="3- Bajo">
      <formula>NOT(ISERROR(SEARCH("3- Bajo",A30)))</formula>
    </cfRule>
    <cfRule type="containsText" dxfId="1738" priority="497" operator="containsText" text="4- Bajo">
      <formula>NOT(ISERROR(SEARCH("4- Bajo",A30)))</formula>
    </cfRule>
    <cfRule type="containsText" dxfId="1737" priority="498" operator="containsText" text="1- Bajo">
      <formula>NOT(ISERROR(SEARCH("1- Bajo",A30)))</formula>
    </cfRule>
  </conditionalFormatting>
  <conditionalFormatting sqref="F30:G30">
    <cfRule type="containsText" dxfId="1736" priority="487" operator="containsText" text="3- Moderado">
      <formula>NOT(ISERROR(SEARCH("3- Moderado",F30)))</formula>
    </cfRule>
    <cfRule type="containsText" dxfId="1735" priority="488" operator="containsText" text="6- Moderado">
      <formula>NOT(ISERROR(SEARCH("6- Moderado",F30)))</formula>
    </cfRule>
    <cfRule type="containsText" dxfId="1734" priority="489" operator="containsText" text="4- Moderado">
      <formula>NOT(ISERROR(SEARCH("4- Moderado",F30)))</formula>
    </cfRule>
    <cfRule type="containsText" dxfId="1733" priority="490" operator="containsText" text="3- Bajo">
      <formula>NOT(ISERROR(SEARCH("3- Bajo",F30)))</formula>
    </cfRule>
    <cfRule type="containsText" dxfId="1732" priority="491" operator="containsText" text="4- Bajo">
      <formula>NOT(ISERROR(SEARCH("4- Bajo",F30)))</formula>
    </cfRule>
    <cfRule type="containsText" dxfId="1731" priority="492" operator="containsText" text="1- Bajo">
      <formula>NOT(ISERROR(SEARCH("1- Bajo",F30)))</formula>
    </cfRule>
  </conditionalFormatting>
  <conditionalFormatting sqref="J30:J34">
    <cfRule type="containsText" dxfId="1730" priority="482" operator="containsText" text="Bajo">
      <formula>NOT(ISERROR(SEARCH("Bajo",J30)))</formula>
    </cfRule>
    <cfRule type="containsText" dxfId="1729" priority="483" operator="containsText" text="Moderado">
      <formula>NOT(ISERROR(SEARCH("Moderado",J30)))</formula>
    </cfRule>
    <cfRule type="containsText" dxfId="1728" priority="484" operator="containsText" text="Alto">
      <formula>NOT(ISERROR(SEARCH("Alto",J30)))</formula>
    </cfRule>
    <cfRule type="containsText" dxfId="1727" priority="485" operator="containsText" text="Extremo">
      <formula>NOT(ISERROR(SEARCH("Extremo",J30)))</formula>
    </cfRule>
    <cfRule type="colorScale" priority="486">
      <colorScale>
        <cfvo type="min"/>
        <cfvo type="max"/>
        <color rgb="FFFF7128"/>
        <color rgb="FFFFEF9C"/>
      </colorScale>
    </cfRule>
  </conditionalFormatting>
  <conditionalFormatting sqref="M30:M34">
    <cfRule type="containsText" dxfId="1726" priority="457" operator="containsText" text="Moderado">
      <formula>NOT(ISERROR(SEARCH("Moderado",M30)))</formula>
    </cfRule>
    <cfRule type="containsText" dxfId="1725" priority="477" operator="containsText" text="Bajo">
      <formula>NOT(ISERROR(SEARCH("Bajo",M30)))</formula>
    </cfRule>
    <cfRule type="containsText" dxfId="1724" priority="478" operator="containsText" text="Moderado">
      <formula>NOT(ISERROR(SEARCH("Moderado",M30)))</formula>
    </cfRule>
    <cfRule type="containsText" dxfId="1723" priority="479" operator="containsText" text="Alto">
      <formula>NOT(ISERROR(SEARCH("Alto",M30)))</formula>
    </cfRule>
    <cfRule type="containsText" dxfId="1722" priority="480" operator="containsText" text="Extremo">
      <formula>NOT(ISERROR(SEARCH("Extremo",M30)))</formula>
    </cfRule>
    <cfRule type="colorScale" priority="481">
      <colorScale>
        <cfvo type="min"/>
        <cfvo type="max"/>
        <color rgb="FFFF7128"/>
        <color rgb="FFFFEF9C"/>
      </colorScale>
    </cfRule>
  </conditionalFormatting>
  <conditionalFormatting sqref="N30">
    <cfRule type="containsText" dxfId="1721" priority="471" operator="containsText" text="3- Moderado">
      <formula>NOT(ISERROR(SEARCH("3- Moderado",N30)))</formula>
    </cfRule>
    <cfRule type="containsText" dxfId="1720" priority="472" operator="containsText" text="6- Moderado">
      <formula>NOT(ISERROR(SEARCH("6- Moderado",N30)))</formula>
    </cfRule>
    <cfRule type="containsText" dxfId="1719" priority="473" operator="containsText" text="4- Moderado">
      <formula>NOT(ISERROR(SEARCH("4- Moderado",N30)))</formula>
    </cfRule>
    <cfRule type="containsText" dxfId="1718" priority="474" operator="containsText" text="3- Bajo">
      <formula>NOT(ISERROR(SEARCH("3- Bajo",N30)))</formula>
    </cfRule>
    <cfRule type="containsText" dxfId="1717" priority="475" operator="containsText" text="4- Bajo">
      <formula>NOT(ISERROR(SEARCH("4- Bajo",N30)))</formula>
    </cfRule>
    <cfRule type="containsText" dxfId="1716" priority="476" operator="containsText" text="1- Bajo">
      <formula>NOT(ISERROR(SEARCH("1- Bajo",N30)))</formula>
    </cfRule>
  </conditionalFormatting>
  <conditionalFormatting sqref="H30:H34">
    <cfRule type="containsText" dxfId="1715" priority="458" operator="containsText" text="Muy Alta">
      <formula>NOT(ISERROR(SEARCH("Muy Alta",H30)))</formula>
    </cfRule>
    <cfRule type="containsText" dxfId="1714" priority="459" operator="containsText" text="Alta">
      <formula>NOT(ISERROR(SEARCH("Alta",H30)))</formula>
    </cfRule>
    <cfRule type="containsText" dxfId="1713" priority="460" operator="containsText" text="Muy Alta">
      <formula>NOT(ISERROR(SEARCH("Muy Alta",H30)))</formula>
    </cfRule>
    <cfRule type="containsText" dxfId="1712" priority="465" operator="containsText" text="Muy Baja">
      <formula>NOT(ISERROR(SEARCH("Muy Baja",H30)))</formula>
    </cfRule>
    <cfRule type="containsText" dxfId="1711" priority="466" operator="containsText" text="Baja">
      <formula>NOT(ISERROR(SEARCH("Baja",H30)))</formula>
    </cfRule>
    <cfRule type="containsText" dxfId="1710" priority="467" operator="containsText" text="Media">
      <formula>NOT(ISERROR(SEARCH("Media",H30)))</formula>
    </cfRule>
    <cfRule type="containsText" dxfId="1709" priority="468" operator="containsText" text="Alta">
      <formula>NOT(ISERROR(SEARCH("Alta",H30)))</formula>
    </cfRule>
    <cfRule type="containsText" dxfId="1708" priority="470" operator="containsText" text="Muy Alta">
      <formula>NOT(ISERROR(SEARCH("Muy Alta",H30)))</formula>
    </cfRule>
  </conditionalFormatting>
  <conditionalFormatting sqref="I30:I34">
    <cfRule type="containsText" dxfId="1707" priority="461" operator="containsText" text="Catastrófico">
      <formula>NOT(ISERROR(SEARCH("Catastrófico",I30)))</formula>
    </cfRule>
    <cfRule type="containsText" dxfId="1706" priority="462" operator="containsText" text="Mayor">
      <formula>NOT(ISERROR(SEARCH("Mayor",I30)))</formula>
    </cfRule>
    <cfRule type="containsText" dxfId="1705" priority="463" operator="containsText" text="Menor">
      <formula>NOT(ISERROR(SEARCH("Menor",I30)))</formula>
    </cfRule>
    <cfRule type="containsText" dxfId="1704" priority="464" operator="containsText" text="Leve">
      <formula>NOT(ISERROR(SEARCH("Leve",I30)))</formula>
    </cfRule>
    <cfRule type="containsText" dxfId="1703" priority="469" operator="containsText" text="Moderado">
      <formula>NOT(ISERROR(SEARCH("Moderado",I30)))</formula>
    </cfRule>
  </conditionalFormatting>
  <conditionalFormatting sqref="K30:K34">
    <cfRule type="containsText" dxfId="1702" priority="456" operator="containsText" text="Media">
      <formula>NOT(ISERROR(SEARCH("Media",K30)))</formula>
    </cfRule>
  </conditionalFormatting>
  <conditionalFormatting sqref="L30:L34">
    <cfRule type="containsText" dxfId="1701" priority="455" operator="containsText" text="Moderado">
      <formula>NOT(ISERROR(SEARCH("Moderado",L30)))</formula>
    </cfRule>
  </conditionalFormatting>
  <conditionalFormatting sqref="J30:J34">
    <cfRule type="containsText" dxfId="1700" priority="454" operator="containsText" text="Moderado">
      <formula>NOT(ISERROR(SEARCH("Moderado",J30)))</formula>
    </cfRule>
  </conditionalFormatting>
  <conditionalFormatting sqref="J30:J34">
    <cfRule type="containsText" dxfId="1699" priority="452" operator="containsText" text="Bajo">
      <formula>NOT(ISERROR(SEARCH("Bajo",J30)))</formula>
    </cfRule>
    <cfRule type="containsText" dxfId="1698" priority="453" operator="containsText" text="Extremo">
      <formula>NOT(ISERROR(SEARCH("Extremo",J30)))</formula>
    </cfRule>
  </conditionalFormatting>
  <conditionalFormatting sqref="K30:K34">
    <cfRule type="containsText" dxfId="1697" priority="450" operator="containsText" text="Baja">
      <formula>NOT(ISERROR(SEARCH("Baja",K30)))</formula>
    </cfRule>
    <cfRule type="containsText" dxfId="1696" priority="451" operator="containsText" text="Muy Baja">
      <formula>NOT(ISERROR(SEARCH("Muy Baja",K30)))</formula>
    </cfRule>
  </conditionalFormatting>
  <conditionalFormatting sqref="K30:K34">
    <cfRule type="containsText" dxfId="1695" priority="448" operator="containsText" text="Muy Alta">
      <formula>NOT(ISERROR(SEARCH("Muy Alta",K30)))</formula>
    </cfRule>
    <cfRule type="containsText" dxfId="1694" priority="449" operator="containsText" text="Alta">
      <formula>NOT(ISERROR(SEARCH("Alta",K30)))</formula>
    </cfRule>
  </conditionalFormatting>
  <conditionalFormatting sqref="L30:L34">
    <cfRule type="containsText" dxfId="1693" priority="444" operator="containsText" text="Catastrófico">
      <formula>NOT(ISERROR(SEARCH("Catastrófico",L30)))</formula>
    </cfRule>
    <cfRule type="containsText" dxfId="1692" priority="445" operator="containsText" text="Mayor">
      <formula>NOT(ISERROR(SEARCH("Mayor",L30)))</formula>
    </cfRule>
    <cfRule type="containsText" dxfId="1691" priority="446" operator="containsText" text="Menor">
      <formula>NOT(ISERROR(SEARCH("Menor",L30)))</formula>
    </cfRule>
    <cfRule type="containsText" dxfId="1690" priority="447" operator="containsText" text="Leve">
      <formula>NOT(ISERROR(SEARCH("Leve",L30)))</formula>
    </cfRule>
  </conditionalFormatting>
  <conditionalFormatting sqref="K35:L35">
    <cfRule type="containsText" dxfId="1689" priority="438" operator="containsText" text="3- Moderado">
      <formula>NOT(ISERROR(SEARCH("3- Moderado",K35)))</formula>
    </cfRule>
    <cfRule type="containsText" dxfId="1688" priority="439" operator="containsText" text="6- Moderado">
      <formula>NOT(ISERROR(SEARCH("6- Moderado",K35)))</formula>
    </cfRule>
    <cfRule type="containsText" dxfId="1687" priority="440" operator="containsText" text="4- Moderado">
      <formula>NOT(ISERROR(SEARCH("4- Moderado",K35)))</formula>
    </cfRule>
    <cfRule type="containsText" dxfId="1686" priority="441" operator="containsText" text="3- Bajo">
      <formula>NOT(ISERROR(SEARCH("3- Bajo",K35)))</formula>
    </cfRule>
    <cfRule type="containsText" dxfId="1685" priority="442" operator="containsText" text="4- Bajo">
      <formula>NOT(ISERROR(SEARCH("4- Bajo",K35)))</formula>
    </cfRule>
    <cfRule type="containsText" dxfId="1684" priority="443" operator="containsText" text="1- Bajo">
      <formula>NOT(ISERROR(SEARCH("1- Bajo",K35)))</formula>
    </cfRule>
  </conditionalFormatting>
  <conditionalFormatting sqref="H35:I35">
    <cfRule type="containsText" dxfId="1683" priority="432" operator="containsText" text="3- Moderado">
      <formula>NOT(ISERROR(SEARCH("3- Moderado",H35)))</formula>
    </cfRule>
    <cfRule type="containsText" dxfId="1682" priority="433" operator="containsText" text="6- Moderado">
      <formula>NOT(ISERROR(SEARCH("6- Moderado",H35)))</formula>
    </cfRule>
    <cfRule type="containsText" dxfId="1681" priority="434" operator="containsText" text="4- Moderado">
      <formula>NOT(ISERROR(SEARCH("4- Moderado",H35)))</formula>
    </cfRule>
    <cfRule type="containsText" dxfId="1680" priority="435" operator="containsText" text="3- Bajo">
      <formula>NOT(ISERROR(SEARCH("3- Bajo",H35)))</formula>
    </cfRule>
    <cfRule type="containsText" dxfId="1679" priority="436" operator="containsText" text="4- Bajo">
      <formula>NOT(ISERROR(SEARCH("4- Bajo",H35)))</formula>
    </cfRule>
    <cfRule type="containsText" dxfId="1678" priority="437" operator="containsText" text="1- Bajo">
      <formula>NOT(ISERROR(SEARCH("1- Bajo",H35)))</formula>
    </cfRule>
  </conditionalFormatting>
  <conditionalFormatting sqref="A35 C35:E35">
    <cfRule type="containsText" dxfId="1677" priority="426" operator="containsText" text="3- Moderado">
      <formula>NOT(ISERROR(SEARCH("3- Moderado",A35)))</formula>
    </cfRule>
    <cfRule type="containsText" dxfId="1676" priority="427" operator="containsText" text="6- Moderado">
      <formula>NOT(ISERROR(SEARCH("6- Moderado",A35)))</formula>
    </cfRule>
    <cfRule type="containsText" dxfId="1675" priority="428" operator="containsText" text="4- Moderado">
      <formula>NOT(ISERROR(SEARCH("4- Moderado",A35)))</formula>
    </cfRule>
    <cfRule type="containsText" dxfId="1674" priority="429" operator="containsText" text="3- Bajo">
      <formula>NOT(ISERROR(SEARCH("3- Bajo",A35)))</formula>
    </cfRule>
    <cfRule type="containsText" dxfId="1673" priority="430" operator="containsText" text="4- Bajo">
      <formula>NOT(ISERROR(SEARCH("4- Bajo",A35)))</formula>
    </cfRule>
    <cfRule type="containsText" dxfId="1672" priority="431" operator="containsText" text="1- Bajo">
      <formula>NOT(ISERROR(SEARCH("1- Bajo",A35)))</formula>
    </cfRule>
  </conditionalFormatting>
  <conditionalFormatting sqref="F35:G35">
    <cfRule type="containsText" dxfId="1671" priority="420" operator="containsText" text="3- Moderado">
      <formula>NOT(ISERROR(SEARCH("3- Moderado",F35)))</formula>
    </cfRule>
    <cfRule type="containsText" dxfId="1670" priority="421" operator="containsText" text="6- Moderado">
      <formula>NOT(ISERROR(SEARCH("6- Moderado",F35)))</formula>
    </cfRule>
    <cfRule type="containsText" dxfId="1669" priority="422" operator="containsText" text="4- Moderado">
      <formula>NOT(ISERROR(SEARCH("4- Moderado",F35)))</formula>
    </cfRule>
    <cfRule type="containsText" dxfId="1668" priority="423" operator="containsText" text="3- Bajo">
      <formula>NOT(ISERROR(SEARCH("3- Bajo",F35)))</formula>
    </cfRule>
    <cfRule type="containsText" dxfId="1667" priority="424" operator="containsText" text="4- Bajo">
      <formula>NOT(ISERROR(SEARCH("4- Bajo",F35)))</formula>
    </cfRule>
    <cfRule type="containsText" dxfId="1666" priority="425" operator="containsText" text="1- Bajo">
      <formula>NOT(ISERROR(SEARCH("1- Bajo",F35)))</formula>
    </cfRule>
  </conditionalFormatting>
  <conditionalFormatting sqref="J35:J39">
    <cfRule type="containsText" dxfId="1665" priority="415" operator="containsText" text="Bajo">
      <formula>NOT(ISERROR(SEARCH("Bajo",J35)))</formula>
    </cfRule>
    <cfRule type="containsText" dxfId="1664" priority="416" operator="containsText" text="Moderado">
      <formula>NOT(ISERROR(SEARCH("Moderado",J35)))</formula>
    </cfRule>
    <cfRule type="containsText" dxfId="1663" priority="417" operator="containsText" text="Alto">
      <formula>NOT(ISERROR(SEARCH("Alto",J35)))</formula>
    </cfRule>
    <cfRule type="containsText" dxfId="1662" priority="418" operator="containsText" text="Extremo">
      <formula>NOT(ISERROR(SEARCH("Extremo",J35)))</formula>
    </cfRule>
    <cfRule type="colorScale" priority="419">
      <colorScale>
        <cfvo type="min"/>
        <cfvo type="max"/>
        <color rgb="FFFF7128"/>
        <color rgb="FFFFEF9C"/>
      </colorScale>
    </cfRule>
  </conditionalFormatting>
  <conditionalFormatting sqref="M35:M39">
    <cfRule type="containsText" dxfId="1661" priority="390" operator="containsText" text="Moderado">
      <formula>NOT(ISERROR(SEARCH("Moderado",M35)))</formula>
    </cfRule>
    <cfRule type="containsText" dxfId="1660" priority="410" operator="containsText" text="Bajo">
      <formula>NOT(ISERROR(SEARCH("Bajo",M35)))</formula>
    </cfRule>
    <cfRule type="containsText" dxfId="1659" priority="411" operator="containsText" text="Moderado">
      <formula>NOT(ISERROR(SEARCH("Moderado",M35)))</formula>
    </cfRule>
    <cfRule type="containsText" dxfId="1658" priority="412" operator="containsText" text="Alto">
      <formula>NOT(ISERROR(SEARCH("Alto",M35)))</formula>
    </cfRule>
    <cfRule type="containsText" dxfId="1657" priority="413" operator="containsText" text="Extremo">
      <formula>NOT(ISERROR(SEARCH("Extremo",M35)))</formula>
    </cfRule>
    <cfRule type="colorScale" priority="414">
      <colorScale>
        <cfvo type="min"/>
        <cfvo type="max"/>
        <color rgb="FFFF7128"/>
        <color rgb="FFFFEF9C"/>
      </colorScale>
    </cfRule>
  </conditionalFormatting>
  <conditionalFormatting sqref="N35">
    <cfRule type="containsText" dxfId="1656" priority="404" operator="containsText" text="3- Moderado">
      <formula>NOT(ISERROR(SEARCH("3- Moderado",N35)))</formula>
    </cfRule>
    <cfRule type="containsText" dxfId="1655" priority="405" operator="containsText" text="6- Moderado">
      <formula>NOT(ISERROR(SEARCH("6- Moderado",N35)))</formula>
    </cfRule>
    <cfRule type="containsText" dxfId="1654" priority="406" operator="containsText" text="4- Moderado">
      <formula>NOT(ISERROR(SEARCH("4- Moderado",N35)))</formula>
    </cfRule>
    <cfRule type="containsText" dxfId="1653" priority="407" operator="containsText" text="3- Bajo">
      <formula>NOT(ISERROR(SEARCH("3- Bajo",N35)))</formula>
    </cfRule>
    <cfRule type="containsText" dxfId="1652" priority="408" operator="containsText" text="4- Bajo">
      <formula>NOT(ISERROR(SEARCH("4- Bajo",N35)))</formula>
    </cfRule>
    <cfRule type="containsText" dxfId="1651" priority="409" operator="containsText" text="1- Bajo">
      <formula>NOT(ISERROR(SEARCH("1- Bajo",N35)))</formula>
    </cfRule>
  </conditionalFormatting>
  <conditionalFormatting sqref="H35:H39">
    <cfRule type="containsText" dxfId="1650" priority="391" operator="containsText" text="Muy Alta">
      <formula>NOT(ISERROR(SEARCH("Muy Alta",H35)))</formula>
    </cfRule>
    <cfRule type="containsText" dxfId="1649" priority="392" operator="containsText" text="Alta">
      <formula>NOT(ISERROR(SEARCH("Alta",H35)))</formula>
    </cfRule>
    <cfRule type="containsText" dxfId="1648" priority="393" operator="containsText" text="Muy Alta">
      <formula>NOT(ISERROR(SEARCH("Muy Alta",H35)))</formula>
    </cfRule>
    <cfRule type="containsText" dxfId="1647" priority="398" operator="containsText" text="Muy Baja">
      <formula>NOT(ISERROR(SEARCH("Muy Baja",H35)))</formula>
    </cfRule>
    <cfRule type="containsText" dxfId="1646" priority="399" operator="containsText" text="Baja">
      <formula>NOT(ISERROR(SEARCH("Baja",H35)))</formula>
    </cfRule>
    <cfRule type="containsText" dxfId="1645" priority="400" operator="containsText" text="Media">
      <formula>NOT(ISERROR(SEARCH("Media",H35)))</formula>
    </cfRule>
    <cfRule type="containsText" dxfId="1644" priority="401" operator="containsText" text="Alta">
      <formula>NOT(ISERROR(SEARCH("Alta",H35)))</formula>
    </cfRule>
    <cfRule type="containsText" dxfId="1643" priority="403" operator="containsText" text="Muy Alta">
      <formula>NOT(ISERROR(SEARCH("Muy Alta",H35)))</formula>
    </cfRule>
  </conditionalFormatting>
  <conditionalFormatting sqref="I35:I39">
    <cfRule type="containsText" dxfId="1642" priority="394" operator="containsText" text="Catastrófico">
      <formula>NOT(ISERROR(SEARCH("Catastrófico",I35)))</formula>
    </cfRule>
    <cfRule type="containsText" dxfId="1641" priority="395" operator="containsText" text="Mayor">
      <formula>NOT(ISERROR(SEARCH("Mayor",I35)))</formula>
    </cfRule>
    <cfRule type="containsText" dxfId="1640" priority="396" operator="containsText" text="Menor">
      <formula>NOT(ISERROR(SEARCH("Menor",I35)))</formula>
    </cfRule>
    <cfRule type="containsText" dxfId="1639" priority="397" operator="containsText" text="Leve">
      <formula>NOT(ISERROR(SEARCH("Leve",I35)))</formula>
    </cfRule>
    <cfRule type="containsText" dxfId="1638" priority="402" operator="containsText" text="Moderado">
      <formula>NOT(ISERROR(SEARCH("Moderado",I35)))</formula>
    </cfRule>
  </conditionalFormatting>
  <conditionalFormatting sqref="K35:K39">
    <cfRule type="containsText" dxfId="1637" priority="389" operator="containsText" text="Media">
      <formula>NOT(ISERROR(SEARCH("Media",K35)))</formula>
    </cfRule>
  </conditionalFormatting>
  <conditionalFormatting sqref="L35:L39">
    <cfRule type="containsText" dxfId="1636" priority="388" operator="containsText" text="Moderado">
      <formula>NOT(ISERROR(SEARCH("Moderado",L35)))</formula>
    </cfRule>
  </conditionalFormatting>
  <conditionalFormatting sqref="J35:J39">
    <cfRule type="containsText" dxfId="1635" priority="387" operator="containsText" text="Moderado">
      <formula>NOT(ISERROR(SEARCH("Moderado",J35)))</formula>
    </cfRule>
  </conditionalFormatting>
  <conditionalFormatting sqref="J35:J39">
    <cfRule type="containsText" dxfId="1634" priority="385" operator="containsText" text="Bajo">
      <formula>NOT(ISERROR(SEARCH("Bajo",J35)))</formula>
    </cfRule>
    <cfRule type="containsText" dxfId="1633" priority="386" operator="containsText" text="Extremo">
      <formula>NOT(ISERROR(SEARCH("Extremo",J35)))</formula>
    </cfRule>
  </conditionalFormatting>
  <conditionalFormatting sqref="K35:K39">
    <cfRule type="containsText" dxfId="1632" priority="383" operator="containsText" text="Baja">
      <formula>NOT(ISERROR(SEARCH("Baja",K35)))</formula>
    </cfRule>
    <cfRule type="containsText" dxfId="1631" priority="384" operator="containsText" text="Muy Baja">
      <formula>NOT(ISERROR(SEARCH("Muy Baja",K35)))</formula>
    </cfRule>
  </conditionalFormatting>
  <conditionalFormatting sqref="K35:K39">
    <cfRule type="containsText" dxfId="1630" priority="381" operator="containsText" text="Muy Alta">
      <formula>NOT(ISERROR(SEARCH("Muy Alta",K35)))</formula>
    </cfRule>
    <cfRule type="containsText" dxfId="1629" priority="382" operator="containsText" text="Alta">
      <formula>NOT(ISERROR(SEARCH("Alta",K35)))</formula>
    </cfRule>
  </conditionalFormatting>
  <conditionalFormatting sqref="L35:L39">
    <cfRule type="containsText" dxfId="1628" priority="377" operator="containsText" text="Catastrófico">
      <formula>NOT(ISERROR(SEARCH("Catastrófico",L35)))</formula>
    </cfRule>
    <cfRule type="containsText" dxfId="1627" priority="378" operator="containsText" text="Mayor">
      <formula>NOT(ISERROR(SEARCH("Mayor",L35)))</formula>
    </cfRule>
    <cfRule type="containsText" dxfId="1626" priority="379" operator="containsText" text="Menor">
      <formula>NOT(ISERROR(SEARCH("Menor",L35)))</formula>
    </cfRule>
    <cfRule type="containsText" dxfId="1625" priority="380" operator="containsText" text="Leve">
      <formula>NOT(ISERROR(SEARCH("Leve",L35)))</formula>
    </cfRule>
  </conditionalFormatting>
  <conditionalFormatting sqref="K40:L40">
    <cfRule type="containsText" dxfId="1624" priority="371" operator="containsText" text="3- Moderado">
      <formula>NOT(ISERROR(SEARCH("3- Moderado",K40)))</formula>
    </cfRule>
    <cfRule type="containsText" dxfId="1623" priority="372" operator="containsText" text="6- Moderado">
      <formula>NOT(ISERROR(SEARCH("6- Moderado",K40)))</formula>
    </cfRule>
    <cfRule type="containsText" dxfId="1622" priority="373" operator="containsText" text="4- Moderado">
      <formula>NOT(ISERROR(SEARCH("4- Moderado",K40)))</formula>
    </cfRule>
    <cfRule type="containsText" dxfId="1621" priority="374" operator="containsText" text="3- Bajo">
      <formula>NOT(ISERROR(SEARCH("3- Bajo",K40)))</formula>
    </cfRule>
    <cfRule type="containsText" dxfId="1620" priority="375" operator="containsText" text="4- Bajo">
      <formula>NOT(ISERROR(SEARCH("4- Bajo",K40)))</formula>
    </cfRule>
    <cfRule type="containsText" dxfId="1619" priority="376" operator="containsText" text="1- Bajo">
      <formula>NOT(ISERROR(SEARCH("1- Bajo",K40)))</formula>
    </cfRule>
  </conditionalFormatting>
  <conditionalFormatting sqref="H40:I40">
    <cfRule type="containsText" dxfId="1618" priority="365" operator="containsText" text="3- Moderado">
      <formula>NOT(ISERROR(SEARCH("3- Moderado",H40)))</formula>
    </cfRule>
    <cfRule type="containsText" dxfId="1617" priority="366" operator="containsText" text="6- Moderado">
      <formula>NOT(ISERROR(SEARCH("6- Moderado",H40)))</formula>
    </cfRule>
    <cfRule type="containsText" dxfId="1616" priority="367" operator="containsText" text="4- Moderado">
      <formula>NOT(ISERROR(SEARCH("4- Moderado",H40)))</formula>
    </cfRule>
    <cfRule type="containsText" dxfId="1615" priority="368" operator="containsText" text="3- Bajo">
      <formula>NOT(ISERROR(SEARCH("3- Bajo",H40)))</formula>
    </cfRule>
    <cfRule type="containsText" dxfId="1614" priority="369" operator="containsText" text="4- Bajo">
      <formula>NOT(ISERROR(SEARCH("4- Bajo",H40)))</formula>
    </cfRule>
    <cfRule type="containsText" dxfId="1613" priority="370" operator="containsText" text="1- Bajo">
      <formula>NOT(ISERROR(SEARCH("1- Bajo",H40)))</formula>
    </cfRule>
  </conditionalFormatting>
  <conditionalFormatting sqref="A40 C40:E40">
    <cfRule type="containsText" dxfId="1612" priority="359" operator="containsText" text="3- Moderado">
      <formula>NOT(ISERROR(SEARCH("3- Moderado",A40)))</formula>
    </cfRule>
    <cfRule type="containsText" dxfId="1611" priority="360" operator="containsText" text="6- Moderado">
      <formula>NOT(ISERROR(SEARCH("6- Moderado",A40)))</formula>
    </cfRule>
    <cfRule type="containsText" dxfId="1610" priority="361" operator="containsText" text="4- Moderado">
      <formula>NOT(ISERROR(SEARCH("4- Moderado",A40)))</formula>
    </cfRule>
    <cfRule type="containsText" dxfId="1609" priority="362" operator="containsText" text="3- Bajo">
      <formula>NOT(ISERROR(SEARCH("3- Bajo",A40)))</formula>
    </cfRule>
    <cfRule type="containsText" dxfId="1608" priority="363" operator="containsText" text="4- Bajo">
      <formula>NOT(ISERROR(SEARCH("4- Bajo",A40)))</formula>
    </cfRule>
    <cfRule type="containsText" dxfId="1607" priority="364" operator="containsText" text="1- Bajo">
      <formula>NOT(ISERROR(SEARCH("1- Bajo",A40)))</formula>
    </cfRule>
  </conditionalFormatting>
  <conditionalFormatting sqref="F40:G40">
    <cfRule type="containsText" dxfId="1606" priority="353" operator="containsText" text="3- Moderado">
      <formula>NOT(ISERROR(SEARCH("3- Moderado",F40)))</formula>
    </cfRule>
    <cfRule type="containsText" dxfId="1605" priority="354" operator="containsText" text="6- Moderado">
      <formula>NOT(ISERROR(SEARCH("6- Moderado",F40)))</formula>
    </cfRule>
    <cfRule type="containsText" dxfId="1604" priority="355" operator="containsText" text="4- Moderado">
      <formula>NOT(ISERROR(SEARCH("4- Moderado",F40)))</formula>
    </cfRule>
    <cfRule type="containsText" dxfId="1603" priority="356" operator="containsText" text="3- Bajo">
      <formula>NOT(ISERROR(SEARCH("3- Bajo",F40)))</formula>
    </cfRule>
    <cfRule type="containsText" dxfId="1602" priority="357" operator="containsText" text="4- Bajo">
      <formula>NOT(ISERROR(SEARCH("4- Bajo",F40)))</formula>
    </cfRule>
    <cfRule type="containsText" dxfId="1601" priority="358" operator="containsText" text="1- Bajo">
      <formula>NOT(ISERROR(SEARCH("1- Bajo",F40)))</formula>
    </cfRule>
  </conditionalFormatting>
  <conditionalFormatting sqref="J40:J44">
    <cfRule type="containsText" dxfId="1600" priority="348" operator="containsText" text="Bajo">
      <formula>NOT(ISERROR(SEARCH("Bajo",J40)))</formula>
    </cfRule>
    <cfRule type="containsText" dxfId="1599" priority="349" operator="containsText" text="Moderado">
      <formula>NOT(ISERROR(SEARCH("Moderado",J40)))</formula>
    </cfRule>
    <cfRule type="containsText" dxfId="1598" priority="350" operator="containsText" text="Alto">
      <formula>NOT(ISERROR(SEARCH("Alto",J40)))</formula>
    </cfRule>
    <cfRule type="containsText" dxfId="1597" priority="351" operator="containsText" text="Extremo">
      <formula>NOT(ISERROR(SEARCH("Extremo",J40)))</formula>
    </cfRule>
    <cfRule type="colorScale" priority="352">
      <colorScale>
        <cfvo type="min"/>
        <cfvo type="max"/>
        <color rgb="FFFF7128"/>
        <color rgb="FFFFEF9C"/>
      </colorScale>
    </cfRule>
  </conditionalFormatting>
  <conditionalFormatting sqref="M40:M44">
    <cfRule type="containsText" dxfId="1596" priority="323" operator="containsText" text="Moderado">
      <formula>NOT(ISERROR(SEARCH("Moderado",M40)))</formula>
    </cfRule>
    <cfRule type="containsText" dxfId="1595" priority="343" operator="containsText" text="Bajo">
      <formula>NOT(ISERROR(SEARCH("Bajo",M40)))</formula>
    </cfRule>
    <cfRule type="containsText" dxfId="1594" priority="344" operator="containsText" text="Moderado">
      <formula>NOT(ISERROR(SEARCH("Moderado",M40)))</formula>
    </cfRule>
    <cfRule type="containsText" dxfId="1593" priority="345" operator="containsText" text="Alto">
      <formula>NOT(ISERROR(SEARCH("Alto",M40)))</formula>
    </cfRule>
    <cfRule type="containsText" dxfId="1592" priority="346" operator="containsText" text="Extremo">
      <formula>NOT(ISERROR(SEARCH("Extremo",M40)))</formula>
    </cfRule>
    <cfRule type="colorScale" priority="347">
      <colorScale>
        <cfvo type="min"/>
        <cfvo type="max"/>
        <color rgb="FFFF7128"/>
        <color rgb="FFFFEF9C"/>
      </colorScale>
    </cfRule>
  </conditionalFormatting>
  <conditionalFormatting sqref="N40">
    <cfRule type="containsText" dxfId="1591" priority="337" operator="containsText" text="3- Moderado">
      <formula>NOT(ISERROR(SEARCH("3- Moderado",N40)))</formula>
    </cfRule>
    <cfRule type="containsText" dxfId="1590" priority="338" operator="containsText" text="6- Moderado">
      <formula>NOT(ISERROR(SEARCH("6- Moderado",N40)))</formula>
    </cfRule>
    <cfRule type="containsText" dxfId="1589" priority="339" operator="containsText" text="4- Moderado">
      <formula>NOT(ISERROR(SEARCH("4- Moderado",N40)))</formula>
    </cfRule>
    <cfRule type="containsText" dxfId="1588" priority="340" operator="containsText" text="3- Bajo">
      <formula>NOT(ISERROR(SEARCH("3- Bajo",N40)))</formula>
    </cfRule>
    <cfRule type="containsText" dxfId="1587" priority="341" operator="containsText" text="4- Bajo">
      <formula>NOT(ISERROR(SEARCH("4- Bajo",N40)))</formula>
    </cfRule>
    <cfRule type="containsText" dxfId="1586" priority="342" operator="containsText" text="1- Bajo">
      <formula>NOT(ISERROR(SEARCH("1- Bajo",N40)))</formula>
    </cfRule>
  </conditionalFormatting>
  <conditionalFormatting sqref="H40:H44">
    <cfRule type="containsText" dxfId="1585" priority="324" operator="containsText" text="Muy Alta">
      <formula>NOT(ISERROR(SEARCH("Muy Alta",H40)))</formula>
    </cfRule>
    <cfRule type="containsText" dxfId="1584" priority="325" operator="containsText" text="Alta">
      <formula>NOT(ISERROR(SEARCH("Alta",H40)))</formula>
    </cfRule>
    <cfRule type="containsText" dxfId="1583" priority="326" operator="containsText" text="Muy Alta">
      <formula>NOT(ISERROR(SEARCH("Muy Alta",H40)))</formula>
    </cfRule>
    <cfRule type="containsText" dxfId="1582" priority="331" operator="containsText" text="Muy Baja">
      <formula>NOT(ISERROR(SEARCH("Muy Baja",H40)))</formula>
    </cfRule>
    <cfRule type="containsText" dxfId="1581" priority="332" operator="containsText" text="Baja">
      <formula>NOT(ISERROR(SEARCH("Baja",H40)))</formula>
    </cfRule>
    <cfRule type="containsText" dxfId="1580" priority="333" operator="containsText" text="Media">
      <formula>NOT(ISERROR(SEARCH("Media",H40)))</formula>
    </cfRule>
    <cfRule type="containsText" dxfId="1579" priority="334" operator="containsText" text="Alta">
      <formula>NOT(ISERROR(SEARCH("Alta",H40)))</formula>
    </cfRule>
    <cfRule type="containsText" dxfId="1578" priority="336" operator="containsText" text="Muy Alta">
      <formula>NOT(ISERROR(SEARCH("Muy Alta",H40)))</formula>
    </cfRule>
  </conditionalFormatting>
  <conditionalFormatting sqref="I40:I44">
    <cfRule type="containsText" dxfId="1577" priority="327" operator="containsText" text="Catastrófico">
      <formula>NOT(ISERROR(SEARCH("Catastrófico",I40)))</formula>
    </cfRule>
    <cfRule type="containsText" dxfId="1576" priority="328" operator="containsText" text="Mayor">
      <formula>NOT(ISERROR(SEARCH("Mayor",I40)))</formula>
    </cfRule>
    <cfRule type="containsText" dxfId="1575" priority="329" operator="containsText" text="Menor">
      <formula>NOT(ISERROR(SEARCH("Menor",I40)))</formula>
    </cfRule>
    <cfRule type="containsText" dxfId="1574" priority="330" operator="containsText" text="Leve">
      <formula>NOT(ISERROR(SEARCH("Leve",I40)))</formula>
    </cfRule>
    <cfRule type="containsText" dxfId="1573" priority="335" operator="containsText" text="Moderado">
      <formula>NOT(ISERROR(SEARCH("Moderado",I40)))</formula>
    </cfRule>
  </conditionalFormatting>
  <conditionalFormatting sqref="K40:K44">
    <cfRule type="containsText" dxfId="1572" priority="322" operator="containsText" text="Media">
      <formula>NOT(ISERROR(SEARCH("Media",K40)))</formula>
    </cfRule>
  </conditionalFormatting>
  <conditionalFormatting sqref="L40:L44">
    <cfRule type="containsText" dxfId="1571" priority="321" operator="containsText" text="Moderado">
      <formula>NOT(ISERROR(SEARCH("Moderado",L40)))</formula>
    </cfRule>
  </conditionalFormatting>
  <conditionalFormatting sqref="J40:J44">
    <cfRule type="containsText" dxfId="1570" priority="320" operator="containsText" text="Moderado">
      <formula>NOT(ISERROR(SEARCH("Moderado",J40)))</formula>
    </cfRule>
  </conditionalFormatting>
  <conditionalFormatting sqref="J40:J44">
    <cfRule type="containsText" dxfId="1569" priority="318" operator="containsText" text="Bajo">
      <formula>NOT(ISERROR(SEARCH("Bajo",J40)))</formula>
    </cfRule>
    <cfRule type="containsText" dxfId="1568" priority="319" operator="containsText" text="Extremo">
      <formula>NOT(ISERROR(SEARCH("Extremo",J40)))</formula>
    </cfRule>
  </conditionalFormatting>
  <conditionalFormatting sqref="K40:K44">
    <cfRule type="containsText" dxfId="1567" priority="316" operator="containsText" text="Baja">
      <formula>NOT(ISERROR(SEARCH("Baja",K40)))</formula>
    </cfRule>
    <cfRule type="containsText" dxfId="1566" priority="317" operator="containsText" text="Muy Baja">
      <formula>NOT(ISERROR(SEARCH("Muy Baja",K40)))</formula>
    </cfRule>
  </conditionalFormatting>
  <conditionalFormatting sqref="K40:K44">
    <cfRule type="containsText" dxfId="1565" priority="314" operator="containsText" text="Muy Alta">
      <formula>NOT(ISERROR(SEARCH("Muy Alta",K40)))</formula>
    </cfRule>
    <cfRule type="containsText" dxfId="1564" priority="315" operator="containsText" text="Alta">
      <formula>NOT(ISERROR(SEARCH("Alta",K40)))</formula>
    </cfRule>
  </conditionalFormatting>
  <conditionalFormatting sqref="L40:L44">
    <cfRule type="containsText" dxfId="1563" priority="310" operator="containsText" text="Catastrófico">
      <formula>NOT(ISERROR(SEARCH("Catastrófico",L40)))</formula>
    </cfRule>
    <cfRule type="containsText" dxfId="1562" priority="311" operator="containsText" text="Mayor">
      <formula>NOT(ISERROR(SEARCH("Mayor",L40)))</formula>
    </cfRule>
    <cfRule type="containsText" dxfId="1561" priority="312" operator="containsText" text="Menor">
      <formula>NOT(ISERROR(SEARCH("Menor",L40)))</formula>
    </cfRule>
    <cfRule type="containsText" dxfId="1560" priority="313" operator="containsText" text="Leve">
      <formula>NOT(ISERROR(SEARCH("Leve",L40)))</formula>
    </cfRule>
  </conditionalFormatting>
  <conditionalFormatting sqref="K45:L45">
    <cfRule type="containsText" dxfId="1559" priority="304" operator="containsText" text="3- Moderado">
      <formula>NOT(ISERROR(SEARCH("3- Moderado",K45)))</formula>
    </cfRule>
    <cfRule type="containsText" dxfId="1558" priority="305" operator="containsText" text="6- Moderado">
      <formula>NOT(ISERROR(SEARCH("6- Moderado",K45)))</formula>
    </cfRule>
    <cfRule type="containsText" dxfId="1557" priority="306" operator="containsText" text="4- Moderado">
      <formula>NOT(ISERROR(SEARCH("4- Moderado",K45)))</formula>
    </cfRule>
    <cfRule type="containsText" dxfId="1556" priority="307" operator="containsText" text="3- Bajo">
      <formula>NOT(ISERROR(SEARCH("3- Bajo",K45)))</formula>
    </cfRule>
    <cfRule type="containsText" dxfId="1555" priority="308" operator="containsText" text="4- Bajo">
      <formula>NOT(ISERROR(SEARCH("4- Bajo",K45)))</formula>
    </cfRule>
    <cfRule type="containsText" dxfId="1554" priority="309" operator="containsText" text="1- Bajo">
      <formula>NOT(ISERROR(SEARCH("1- Bajo",K45)))</formula>
    </cfRule>
  </conditionalFormatting>
  <conditionalFormatting sqref="H45:I45">
    <cfRule type="containsText" dxfId="1553" priority="298" operator="containsText" text="3- Moderado">
      <formula>NOT(ISERROR(SEARCH("3- Moderado",H45)))</formula>
    </cfRule>
    <cfRule type="containsText" dxfId="1552" priority="299" operator="containsText" text="6- Moderado">
      <formula>NOT(ISERROR(SEARCH("6- Moderado",H45)))</formula>
    </cfRule>
    <cfRule type="containsText" dxfId="1551" priority="300" operator="containsText" text="4- Moderado">
      <formula>NOT(ISERROR(SEARCH("4- Moderado",H45)))</formula>
    </cfRule>
    <cfRule type="containsText" dxfId="1550" priority="301" operator="containsText" text="3- Bajo">
      <formula>NOT(ISERROR(SEARCH("3- Bajo",H45)))</formula>
    </cfRule>
    <cfRule type="containsText" dxfId="1549" priority="302" operator="containsText" text="4- Bajo">
      <formula>NOT(ISERROR(SEARCH("4- Bajo",H45)))</formula>
    </cfRule>
    <cfRule type="containsText" dxfId="1548" priority="303" operator="containsText" text="1- Bajo">
      <formula>NOT(ISERROR(SEARCH("1- Bajo",H45)))</formula>
    </cfRule>
  </conditionalFormatting>
  <conditionalFormatting sqref="A45 C45:E45">
    <cfRule type="containsText" dxfId="1547" priority="292" operator="containsText" text="3- Moderado">
      <formula>NOT(ISERROR(SEARCH("3- Moderado",A45)))</formula>
    </cfRule>
    <cfRule type="containsText" dxfId="1546" priority="293" operator="containsText" text="6- Moderado">
      <formula>NOT(ISERROR(SEARCH("6- Moderado",A45)))</formula>
    </cfRule>
    <cfRule type="containsText" dxfId="1545" priority="294" operator="containsText" text="4- Moderado">
      <formula>NOT(ISERROR(SEARCH("4- Moderado",A45)))</formula>
    </cfRule>
    <cfRule type="containsText" dxfId="1544" priority="295" operator="containsText" text="3- Bajo">
      <formula>NOT(ISERROR(SEARCH("3- Bajo",A45)))</formula>
    </cfRule>
    <cfRule type="containsText" dxfId="1543" priority="296" operator="containsText" text="4- Bajo">
      <formula>NOT(ISERROR(SEARCH("4- Bajo",A45)))</formula>
    </cfRule>
    <cfRule type="containsText" dxfId="1542" priority="297" operator="containsText" text="1- Bajo">
      <formula>NOT(ISERROR(SEARCH("1- Bajo",A45)))</formula>
    </cfRule>
  </conditionalFormatting>
  <conditionalFormatting sqref="F45:G45">
    <cfRule type="containsText" dxfId="1541" priority="286" operator="containsText" text="3- Moderado">
      <formula>NOT(ISERROR(SEARCH("3- Moderado",F45)))</formula>
    </cfRule>
    <cfRule type="containsText" dxfId="1540" priority="287" operator="containsText" text="6- Moderado">
      <formula>NOT(ISERROR(SEARCH("6- Moderado",F45)))</formula>
    </cfRule>
    <cfRule type="containsText" dxfId="1539" priority="288" operator="containsText" text="4- Moderado">
      <formula>NOT(ISERROR(SEARCH("4- Moderado",F45)))</formula>
    </cfRule>
    <cfRule type="containsText" dxfId="1538" priority="289" operator="containsText" text="3- Bajo">
      <formula>NOT(ISERROR(SEARCH("3- Bajo",F45)))</formula>
    </cfRule>
    <cfRule type="containsText" dxfId="1537" priority="290" operator="containsText" text="4- Bajo">
      <formula>NOT(ISERROR(SEARCH("4- Bajo",F45)))</formula>
    </cfRule>
    <cfRule type="containsText" dxfId="1536" priority="291" operator="containsText" text="1- Bajo">
      <formula>NOT(ISERROR(SEARCH("1- Bajo",F45)))</formula>
    </cfRule>
  </conditionalFormatting>
  <conditionalFormatting sqref="J45:J49">
    <cfRule type="containsText" dxfId="1535" priority="281" operator="containsText" text="Bajo">
      <formula>NOT(ISERROR(SEARCH("Bajo",J45)))</formula>
    </cfRule>
    <cfRule type="containsText" dxfId="1534" priority="282" operator="containsText" text="Moderado">
      <formula>NOT(ISERROR(SEARCH("Moderado",J45)))</formula>
    </cfRule>
    <cfRule type="containsText" dxfId="1533" priority="283" operator="containsText" text="Alto">
      <formula>NOT(ISERROR(SEARCH("Alto",J45)))</formula>
    </cfRule>
    <cfRule type="containsText" dxfId="1532" priority="284" operator="containsText" text="Extremo">
      <formula>NOT(ISERROR(SEARCH("Extremo",J45)))</formula>
    </cfRule>
    <cfRule type="colorScale" priority="285">
      <colorScale>
        <cfvo type="min"/>
        <cfvo type="max"/>
        <color rgb="FFFF7128"/>
        <color rgb="FFFFEF9C"/>
      </colorScale>
    </cfRule>
  </conditionalFormatting>
  <conditionalFormatting sqref="M45:M49">
    <cfRule type="containsText" dxfId="1531" priority="256" operator="containsText" text="Moderado">
      <formula>NOT(ISERROR(SEARCH("Moderado",M45)))</formula>
    </cfRule>
    <cfRule type="containsText" dxfId="1530" priority="276" operator="containsText" text="Bajo">
      <formula>NOT(ISERROR(SEARCH("Bajo",M45)))</formula>
    </cfRule>
    <cfRule type="containsText" dxfId="1529" priority="277" operator="containsText" text="Moderado">
      <formula>NOT(ISERROR(SEARCH("Moderado",M45)))</formula>
    </cfRule>
    <cfRule type="containsText" dxfId="1528" priority="278" operator="containsText" text="Alto">
      <formula>NOT(ISERROR(SEARCH("Alto",M45)))</formula>
    </cfRule>
    <cfRule type="containsText" dxfId="1527" priority="279" operator="containsText" text="Extremo">
      <formula>NOT(ISERROR(SEARCH("Extremo",M45)))</formula>
    </cfRule>
    <cfRule type="colorScale" priority="280">
      <colorScale>
        <cfvo type="min"/>
        <cfvo type="max"/>
        <color rgb="FFFF7128"/>
        <color rgb="FFFFEF9C"/>
      </colorScale>
    </cfRule>
  </conditionalFormatting>
  <conditionalFormatting sqref="N45">
    <cfRule type="containsText" dxfId="1526" priority="270" operator="containsText" text="3- Moderado">
      <formula>NOT(ISERROR(SEARCH("3- Moderado",N45)))</formula>
    </cfRule>
    <cfRule type="containsText" dxfId="1525" priority="271" operator="containsText" text="6- Moderado">
      <formula>NOT(ISERROR(SEARCH("6- Moderado",N45)))</formula>
    </cfRule>
    <cfRule type="containsText" dxfId="1524" priority="272" operator="containsText" text="4- Moderado">
      <formula>NOT(ISERROR(SEARCH("4- Moderado",N45)))</formula>
    </cfRule>
    <cfRule type="containsText" dxfId="1523" priority="273" operator="containsText" text="3- Bajo">
      <formula>NOT(ISERROR(SEARCH("3- Bajo",N45)))</formula>
    </cfRule>
    <cfRule type="containsText" dxfId="1522" priority="274" operator="containsText" text="4- Bajo">
      <formula>NOT(ISERROR(SEARCH("4- Bajo",N45)))</formula>
    </cfRule>
    <cfRule type="containsText" dxfId="1521" priority="275" operator="containsText" text="1- Bajo">
      <formula>NOT(ISERROR(SEARCH("1- Bajo",N45)))</formula>
    </cfRule>
  </conditionalFormatting>
  <conditionalFormatting sqref="H45:H49">
    <cfRule type="containsText" dxfId="1520" priority="257" operator="containsText" text="Muy Alta">
      <formula>NOT(ISERROR(SEARCH("Muy Alta",H45)))</formula>
    </cfRule>
    <cfRule type="containsText" dxfId="1519" priority="258" operator="containsText" text="Alta">
      <formula>NOT(ISERROR(SEARCH("Alta",H45)))</formula>
    </cfRule>
    <cfRule type="containsText" dxfId="1518" priority="259" operator="containsText" text="Muy Alta">
      <formula>NOT(ISERROR(SEARCH("Muy Alta",H45)))</formula>
    </cfRule>
    <cfRule type="containsText" dxfId="1517" priority="264" operator="containsText" text="Muy Baja">
      <formula>NOT(ISERROR(SEARCH("Muy Baja",H45)))</formula>
    </cfRule>
    <cfRule type="containsText" dxfId="1516" priority="265" operator="containsText" text="Baja">
      <formula>NOT(ISERROR(SEARCH("Baja",H45)))</formula>
    </cfRule>
    <cfRule type="containsText" dxfId="1515" priority="266" operator="containsText" text="Media">
      <formula>NOT(ISERROR(SEARCH("Media",H45)))</formula>
    </cfRule>
    <cfRule type="containsText" dxfId="1514" priority="267" operator="containsText" text="Alta">
      <formula>NOT(ISERROR(SEARCH("Alta",H45)))</formula>
    </cfRule>
    <cfRule type="containsText" dxfId="1513" priority="269" operator="containsText" text="Muy Alta">
      <formula>NOT(ISERROR(SEARCH("Muy Alta",H45)))</formula>
    </cfRule>
  </conditionalFormatting>
  <conditionalFormatting sqref="I45:I49">
    <cfRule type="containsText" dxfId="1512" priority="260" operator="containsText" text="Catastrófico">
      <formula>NOT(ISERROR(SEARCH("Catastrófico",I45)))</formula>
    </cfRule>
    <cfRule type="containsText" dxfId="1511" priority="261" operator="containsText" text="Mayor">
      <formula>NOT(ISERROR(SEARCH("Mayor",I45)))</formula>
    </cfRule>
    <cfRule type="containsText" dxfId="1510" priority="262" operator="containsText" text="Menor">
      <formula>NOT(ISERROR(SEARCH("Menor",I45)))</formula>
    </cfRule>
    <cfRule type="containsText" dxfId="1509" priority="263" operator="containsText" text="Leve">
      <formula>NOT(ISERROR(SEARCH("Leve",I45)))</formula>
    </cfRule>
    <cfRule type="containsText" dxfId="1508" priority="268" operator="containsText" text="Moderado">
      <formula>NOT(ISERROR(SEARCH("Moderado",I45)))</formula>
    </cfRule>
  </conditionalFormatting>
  <conditionalFormatting sqref="K45:K49">
    <cfRule type="containsText" dxfId="1507" priority="255" operator="containsText" text="Media">
      <formula>NOT(ISERROR(SEARCH("Media",K45)))</formula>
    </cfRule>
  </conditionalFormatting>
  <conditionalFormatting sqref="L45:L49">
    <cfRule type="containsText" dxfId="1506" priority="254" operator="containsText" text="Moderado">
      <formula>NOT(ISERROR(SEARCH("Moderado",L45)))</formula>
    </cfRule>
  </conditionalFormatting>
  <conditionalFormatting sqref="J45:J49">
    <cfRule type="containsText" dxfId="1505" priority="253" operator="containsText" text="Moderado">
      <formula>NOT(ISERROR(SEARCH("Moderado",J45)))</formula>
    </cfRule>
  </conditionalFormatting>
  <conditionalFormatting sqref="J45:J49">
    <cfRule type="containsText" dxfId="1504" priority="251" operator="containsText" text="Bajo">
      <formula>NOT(ISERROR(SEARCH("Bajo",J45)))</formula>
    </cfRule>
    <cfRule type="containsText" dxfId="1503" priority="252" operator="containsText" text="Extremo">
      <formula>NOT(ISERROR(SEARCH("Extremo",J45)))</formula>
    </cfRule>
  </conditionalFormatting>
  <conditionalFormatting sqref="K45:K49">
    <cfRule type="containsText" dxfId="1502" priority="249" operator="containsText" text="Baja">
      <formula>NOT(ISERROR(SEARCH("Baja",K45)))</formula>
    </cfRule>
    <cfRule type="containsText" dxfId="1501" priority="250" operator="containsText" text="Muy Baja">
      <formula>NOT(ISERROR(SEARCH("Muy Baja",K45)))</formula>
    </cfRule>
  </conditionalFormatting>
  <conditionalFormatting sqref="K45:K49">
    <cfRule type="containsText" dxfId="1500" priority="247" operator="containsText" text="Muy Alta">
      <formula>NOT(ISERROR(SEARCH("Muy Alta",K45)))</formula>
    </cfRule>
    <cfRule type="containsText" dxfId="1499" priority="248" operator="containsText" text="Alta">
      <formula>NOT(ISERROR(SEARCH("Alta",K45)))</formula>
    </cfRule>
  </conditionalFormatting>
  <conditionalFormatting sqref="L45:L49">
    <cfRule type="containsText" dxfId="1498" priority="243" operator="containsText" text="Catastrófico">
      <formula>NOT(ISERROR(SEARCH("Catastrófico",L45)))</formula>
    </cfRule>
    <cfRule type="containsText" dxfId="1497" priority="244" operator="containsText" text="Mayor">
      <formula>NOT(ISERROR(SEARCH("Mayor",L45)))</formula>
    </cfRule>
    <cfRule type="containsText" dxfId="1496" priority="245" operator="containsText" text="Menor">
      <formula>NOT(ISERROR(SEARCH("Menor",L45)))</formula>
    </cfRule>
    <cfRule type="containsText" dxfId="1495" priority="246" operator="containsText" text="Leve">
      <formula>NOT(ISERROR(SEARCH("Leve",L45)))</formula>
    </cfRule>
  </conditionalFormatting>
  <conditionalFormatting sqref="K50:L50">
    <cfRule type="containsText" dxfId="1494" priority="237" operator="containsText" text="3- Moderado">
      <formula>NOT(ISERROR(SEARCH("3- Moderado",K50)))</formula>
    </cfRule>
    <cfRule type="containsText" dxfId="1493" priority="238" operator="containsText" text="6- Moderado">
      <formula>NOT(ISERROR(SEARCH("6- Moderado",K50)))</formula>
    </cfRule>
    <cfRule type="containsText" dxfId="1492" priority="239" operator="containsText" text="4- Moderado">
      <formula>NOT(ISERROR(SEARCH("4- Moderado",K50)))</formula>
    </cfRule>
    <cfRule type="containsText" dxfId="1491" priority="240" operator="containsText" text="3- Bajo">
      <formula>NOT(ISERROR(SEARCH("3- Bajo",K50)))</formula>
    </cfRule>
    <cfRule type="containsText" dxfId="1490" priority="241" operator="containsText" text="4- Bajo">
      <formula>NOT(ISERROR(SEARCH("4- Bajo",K50)))</formula>
    </cfRule>
    <cfRule type="containsText" dxfId="1489" priority="242" operator="containsText" text="1- Bajo">
      <formula>NOT(ISERROR(SEARCH("1- Bajo",K50)))</formula>
    </cfRule>
  </conditionalFormatting>
  <conditionalFormatting sqref="H50:I50">
    <cfRule type="containsText" dxfId="1488" priority="231" operator="containsText" text="3- Moderado">
      <formula>NOT(ISERROR(SEARCH("3- Moderado",H50)))</formula>
    </cfRule>
    <cfRule type="containsText" dxfId="1487" priority="232" operator="containsText" text="6- Moderado">
      <formula>NOT(ISERROR(SEARCH("6- Moderado",H50)))</formula>
    </cfRule>
    <cfRule type="containsText" dxfId="1486" priority="233" operator="containsText" text="4- Moderado">
      <formula>NOT(ISERROR(SEARCH("4- Moderado",H50)))</formula>
    </cfRule>
    <cfRule type="containsText" dxfId="1485" priority="234" operator="containsText" text="3- Bajo">
      <formula>NOT(ISERROR(SEARCH("3- Bajo",H50)))</formula>
    </cfRule>
    <cfRule type="containsText" dxfId="1484" priority="235" operator="containsText" text="4- Bajo">
      <formula>NOT(ISERROR(SEARCH("4- Bajo",H50)))</formula>
    </cfRule>
    <cfRule type="containsText" dxfId="1483" priority="236" operator="containsText" text="1- Bajo">
      <formula>NOT(ISERROR(SEARCH("1- Bajo",H50)))</formula>
    </cfRule>
  </conditionalFormatting>
  <conditionalFormatting sqref="A50 C50:E50">
    <cfRule type="containsText" dxfId="1482" priority="225" operator="containsText" text="3- Moderado">
      <formula>NOT(ISERROR(SEARCH("3- Moderado",A50)))</formula>
    </cfRule>
    <cfRule type="containsText" dxfId="1481" priority="226" operator="containsText" text="6- Moderado">
      <formula>NOT(ISERROR(SEARCH("6- Moderado",A50)))</formula>
    </cfRule>
    <cfRule type="containsText" dxfId="1480" priority="227" operator="containsText" text="4- Moderado">
      <formula>NOT(ISERROR(SEARCH("4- Moderado",A50)))</formula>
    </cfRule>
    <cfRule type="containsText" dxfId="1479" priority="228" operator="containsText" text="3- Bajo">
      <formula>NOT(ISERROR(SEARCH("3- Bajo",A50)))</formula>
    </cfRule>
    <cfRule type="containsText" dxfId="1478" priority="229" operator="containsText" text="4- Bajo">
      <formula>NOT(ISERROR(SEARCH("4- Bajo",A50)))</formula>
    </cfRule>
    <cfRule type="containsText" dxfId="1477" priority="230" operator="containsText" text="1- Bajo">
      <formula>NOT(ISERROR(SEARCH("1- Bajo",A50)))</formula>
    </cfRule>
  </conditionalFormatting>
  <conditionalFormatting sqref="F50:G50">
    <cfRule type="containsText" dxfId="1476" priority="219" operator="containsText" text="3- Moderado">
      <formula>NOT(ISERROR(SEARCH("3- Moderado",F50)))</formula>
    </cfRule>
    <cfRule type="containsText" dxfId="1475" priority="220" operator="containsText" text="6- Moderado">
      <formula>NOT(ISERROR(SEARCH("6- Moderado",F50)))</formula>
    </cfRule>
    <cfRule type="containsText" dxfId="1474" priority="221" operator="containsText" text="4- Moderado">
      <formula>NOT(ISERROR(SEARCH("4- Moderado",F50)))</formula>
    </cfRule>
    <cfRule type="containsText" dxfId="1473" priority="222" operator="containsText" text="3- Bajo">
      <formula>NOT(ISERROR(SEARCH("3- Bajo",F50)))</formula>
    </cfRule>
    <cfRule type="containsText" dxfId="1472" priority="223" operator="containsText" text="4- Bajo">
      <formula>NOT(ISERROR(SEARCH("4- Bajo",F50)))</formula>
    </cfRule>
    <cfRule type="containsText" dxfId="1471" priority="224" operator="containsText" text="1- Bajo">
      <formula>NOT(ISERROR(SEARCH("1- Bajo",F50)))</formula>
    </cfRule>
  </conditionalFormatting>
  <conditionalFormatting sqref="J50:J54">
    <cfRule type="containsText" dxfId="1470" priority="214" operator="containsText" text="Bajo">
      <formula>NOT(ISERROR(SEARCH("Bajo",J50)))</formula>
    </cfRule>
    <cfRule type="containsText" dxfId="1469" priority="215" operator="containsText" text="Moderado">
      <formula>NOT(ISERROR(SEARCH("Moderado",J50)))</formula>
    </cfRule>
    <cfRule type="containsText" dxfId="1468" priority="216" operator="containsText" text="Alto">
      <formula>NOT(ISERROR(SEARCH("Alto",J50)))</formula>
    </cfRule>
    <cfRule type="containsText" dxfId="1467" priority="217" operator="containsText" text="Extremo">
      <formula>NOT(ISERROR(SEARCH("Extremo",J50)))</formula>
    </cfRule>
    <cfRule type="colorScale" priority="218">
      <colorScale>
        <cfvo type="min"/>
        <cfvo type="max"/>
        <color rgb="FFFF7128"/>
        <color rgb="FFFFEF9C"/>
      </colorScale>
    </cfRule>
  </conditionalFormatting>
  <conditionalFormatting sqref="M50:M54">
    <cfRule type="containsText" dxfId="1466" priority="189" operator="containsText" text="Moderado">
      <formula>NOT(ISERROR(SEARCH("Moderado",M50)))</formula>
    </cfRule>
    <cfRule type="containsText" dxfId="1465" priority="209" operator="containsText" text="Bajo">
      <formula>NOT(ISERROR(SEARCH("Bajo",M50)))</formula>
    </cfRule>
    <cfRule type="containsText" dxfId="1464" priority="210" operator="containsText" text="Moderado">
      <formula>NOT(ISERROR(SEARCH("Moderado",M50)))</formula>
    </cfRule>
    <cfRule type="containsText" dxfId="1463" priority="211" operator="containsText" text="Alto">
      <formula>NOT(ISERROR(SEARCH("Alto",M50)))</formula>
    </cfRule>
    <cfRule type="containsText" dxfId="1462" priority="212" operator="containsText" text="Extremo">
      <formula>NOT(ISERROR(SEARCH("Extremo",M50)))</formula>
    </cfRule>
    <cfRule type="colorScale" priority="213">
      <colorScale>
        <cfvo type="min"/>
        <cfvo type="max"/>
        <color rgb="FFFF7128"/>
        <color rgb="FFFFEF9C"/>
      </colorScale>
    </cfRule>
  </conditionalFormatting>
  <conditionalFormatting sqref="N50">
    <cfRule type="containsText" dxfId="1461" priority="203" operator="containsText" text="3- Moderado">
      <formula>NOT(ISERROR(SEARCH("3- Moderado",N50)))</formula>
    </cfRule>
    <cfRule type="containsText" dxfId="1460" priority="204" operator="containsText" text="6- Moderado">
      <formula>NOT(ISERROR(SEARCH("6- Moderado",N50)))</formula>
    </cfRule>
    <cfRule type="containsText" dxfId="1459" priority="205" operator="containsText" text="4- Moderado">
      <formula>NOT(ISERROR(SEARCH("4- Moderado",N50)))</formula>
    </cfRule>
    <cfRule type="containsText" dxfId="1458" priority="206" operator="containsText" text="3- Bajo">
      <formula>NOT(ISERROR(SEARCH("3- Bajo",N50)))</formula>
    </cfRule>
    <cfRule type="containsText" dxfId="1457" priority="207" operator="containsText" text="4- Bajo">
      <formula>NOT(ISERROR(SEARCH("4- Bajo",N50)))</formula>
    </cfRule>
    <cfRule type="containsText" dxfId="1456" priority="208" operator="containsText" text="1- Bajo">
      <formula>NOT(ISERROR(SEARCH("1- Bajo",N50)))</formula>
    </cfRule>
  </conditionalFormatting>
  <conditionalFormatting sqref="H50:H54">
    <cfRule type="containsText" dxfId="1455" priority="190" operator="containsText" text="Muy Alta">
      <formula>NOT(ISERROR(SEARCH("Muy Alta",H50)))</formula>
    </cfRule>
    <cfRule type="containsText" dxfId="1454" priority="191" operator="containsText" text="Alta">
      <formula>NOT(ISERROR(SEARCH("Alta",H50)))</formula>
    </cfRule>
    <cfRule type="containsText" dxfId="1453" priority="192" operator="containsText" text="Muy Alta">
      <formula>NOT(ISERROR(SEARCH("Muy Alta",H50)))</formula>
    </cfRule>
    <cfRule type="containsText" dxfId="1452" priority="197" operator="containsText" text="Muy Baja">
      <formula>NOT(ISERROR(SEARCH("Muy Baja",H50)))</formula>
    </cfRule>
    <cfRule type="containsText" dxfId="1451" priority="198" operator="containsText" text="Baja">
      <formula>NOT(ISERROR(SEARCH("Baja",H50)))</formula>
    </cfRule>
    <cfRule type="containsText" dxfId="1450" priority="199" operator="containsText" text="Media">
      <formula>NOT(ISERROR(SEARCH("Media",H50)))</formula>
    </cfRule>
    <cfRule type="containsText" dxfId="1449" priority="200" operator="containsText" text="Alta">
      <formula>NOT(ISERROR(SEARCH("Alta",H50)))</formula>
    </cfRule>
    <cfRule type="containsText" dxfId="1448" priority="202" operator="containsText" text="Muy Alta">
      <formula>NOT(ISERROR(SEARCH("Muy Alta",H50)))</formula>
    </cfRule>
  </conditionalFormatting>
  <conditionalFormatting sqref="I50:I54">
    <cfRule type="containsText" dxfId="1447" priority="193" operator="containsText" text="Catastrófico">
      <formula>NOT(ISERROR(SEARCH("Catastrófico",I50)))</formula>
    </cfRule>
    <cfRule type="containsText" dxfId="1446" priority="194" operator="containsText" text="Mayor">
      <formula>NOT(ISERROR(SEARCH("Mayor",I50)))</formula>
    </cfRule>
    <cfRule type="containsText" dxfId="1445" priority="195" operator="containsText" text="Menor">
      <formula>NOT(ISERROR(SEARCH("Menor",I50)))</formula>
    </cfRule>
    <cfRule type="containsText" dxfId="1444" priority="196" operator="containsText" text="Leve">
      <formula>NOT(ISERROR(SEARCH("Leve",I50)))</formula>
    </cfRule>
    <cfRule type="containsText" dxfId="1443" priority="201" operator="containsText" text="Moderado">
      <formula>NOT(ISERROR(SEARCH("Moderado",I50)))</formula>
    </cfRule>
  </conditionalFormatting>
  <conditionalFormatting sqref="K50:K54">
    <cfRule type="containsText" dxfId="1442" priority="188" operator="containsText" text="Media">
      <formula>NOT(ISERROR(SEARCH("Media",K50)))</formula>
    </cfRule>
  </conditionalFormatting>
  <conditionalFormatting sqref="L50:L54">
    <cfRule type="containsText" dxfId="1441" priority="187" operator="containsText" text="Moderado">
      <formula>NOT(ISERROR(SEARCH("Moderado",L50)))</formula>
    </cfRule>
  </conditionalFormatting>
  <conditionalFormatting sqref="J50:J54">
    <cfRule type="containsText" dxfId="1440" priority="186" operator="containsText" text="Moderado">
      <formula>NOT(ISERROR(SEARCH("Moderado",J50)))</formula>
    </cfRule>
  </conditionalFormatting>
  <conditionalFormatting sqref="J50:J54">
    <cfRule type="containsText" dxfId="1439" priority="184" operator="containsText" text="Bajo">
      <formula>NOT(ISERROR(SEARCH("Bajo",J50)))</formula>
    </cfRule>
    <cfRule type="containsText" dxfId="1438" priority="185" operator="containsText" text="Extremo">
      <formula>NOT(ISERROR(SEARCH("Extremo",J50)))</formula>
    </cfRule>
  </conditionalFormatting>
  <conditionalFormatting sqref="K50:K54">
    <cfRule type="containsText" dxfId="1437" priority="182" operator="containsText" text="Baja">
      <formula>NOT(ISERROR(SEARCH("Baja",K50)))</formula>
    </cfRule>
    <cfRule type="containsText" dxfId="1436" priority="183" operator="containsText" text="Muy Baja">
      <formula>NOT(ISERROR(SEARCH("Muy Baja",K50)))</formula>
    </cfRule>
  </conditionalFormatting>
  <conditionalFormatting sqref="K50:K54">
    <cfRule type="containsText" dxfId="1435" priority="180" operator="containsText" text="Muy Alta">
      <formula>NOT(ISERROR(SEARCH("Muy Alta",K50)))</formula>
    </cfRule>
    <cfRule type="containsText" dxfId="1434" priority="181" operator="containsText" text="Alta">
      <formula>NOT(ISERROR(SEARCH("Alta",K50)))</formula>
    </cfRule>
  </conditionalFormatting>
  <conditionalFormatting sqref="L50:L54">
    <cfRule type="containsText" dxfId="1433" priority="176" operator="containsText" text="Catastrófico">
      <formula>NOT(ISERROR(SEARCH("Catastrófico",L50)))</formula>
    </cfRule>
    <cfRule type="containsText" dxfId="1432" priority="177" operator="containsText" text="Mayor">
      <formula>NOT(ISERROR(SEARCH("Mayor",L50)))</formula>
    </cfRule>
    <cfRule type="containsText" dxfId="1431" priority="178" operator="containsText" text="Menor">
      <formula>NOT(ISERROR(SEARCH("Menor",L50)))</formula>
    </cfRule>
    <cfRule type="containsText" dxfId="1430" priority="179" operator="containsText" text="Leve">
      <formula>NOT(ISERROR(SEARCH("Leve",L50)))</formula>
    </cfRule>
  </conditionalFormatting>
  <conditionalFormatting sqref="K55:L55 K60:L60">
    <cfRule type="containsText" dxfId="1429" priority="170" operator="containsText" text="3- Moderado">
      <formula>NOT(ISERROR(SEARCH("3- Moderado",K55)))</formula>
    </cfRule>
    <cfRule type="containsText" dxfId="1428" priority="171" operator="containsText" text="6- Moderado">
      <formula>NOT(ISERROR(SEARCH("6- Moderado",K55)))</formula>
    </cfRule>
    <cfRule type="containsText" dxfId="1427" priority="172" operator="containsText" text="4- Moderado">
      <formula>NOT(ISERROR(SEARCH("4- Moderado",K55)))</formula>
    </cfRule>
    <cfRule type="containsText" dxfId="1426" priority="173" operator="containsText" text="3- Bajo">
      <formula>NOT(ISERROR(SEARCH("3- Bajo",K55)))</formula>
    </cfRule>
    <cfRule type="containsText" dxfId="1425" priority="174" operator="containsText" text="4- Bajo">
      <formula>NOT(ISERROR(SEARCH("4- Bajo",K55)))</formula>
    </cfRule>
    <cfRule type="containsText" dxfId="1424" priority="175" operator="containsText" text="1- Bajo">
      <formula>NOT(ISERROR(SEARCH("1- Bajo",K55)))</formula>
    </cfRule>
  </conditionalFormatting>
  <conditionalFormatting sqref="H55:I55 H60:I60">
    <cfRule type="containsText" dxfId="1423" priority="164" operator="containsText" text="3- Moderado">
      <formula>NOT(ISERROR(SEARCH("3- Moderado",H55)))</formula>
    </cfRule>
    <cfRule type="containsText" dxfId="1422" priority="165" operator="containsText" text="6- Moderado">
      <formula>NOT(ISERROR(SEARCH("6- Moderado",H55)))</formula>
    </cfRule>
    <cfRule type="containsText" dxfId="1421" priority="166" operator="containsText" text="4- Moderado">
      <formula>NOT(ISERROR(SEARCH("4- Moderado",H55)))</formula>
    </cfRule>
    <cfRule type="containsText" dxfId="1420" priority="167" operator="containsText" text="3- Bajo">
      <formula>NOT(ISERROR(SEARCH("3- Bajo",H55)))</formula>
    </cfRule>
    <cfRule type="containsText" dxfId="1419" priority="168" operator="containsText" text="4- Bajo">
      <formula>NOT(ISERROR(SEARCH("4- Bajo",H55)))</formula>
    </cfRule>
    <cfRule type="containsText" dxfId="1418" priority="169" operator="containsText" text="1- Bajo">
      <formula>NOT(ISERROR(SEARCH("1- Bajo",H55)))</formula>
    </cfRule>
  </conditionalFormatting>
  <conditionalFormatting sqref="A55 C55:E55 C60:E60">
    <cfRule type="containsText" dxfId="1417" priority="158" operator="containsText" text="3- Moderado">
      <formula>NOT(ISERROR(SEARCH("3- Moderado",A55)))</formula>
    </cfRule>
    <cfRule type="containsText" dxfId="1416" priority="159" operator="containsText" text="6- Moderado">
      <formula>NOT(ISERROR(SEARCH("6- Moderado",A55)))</formula>
    </cfRule>
    <cfRule type="containsText" dxfId="1415" priority="160" operator="containsText" text="4- Moderado">
      <formula>NOT(ISERROR(SEARCH("4- Moderado",A55)))</formula>
    </cfRule>
    <cfRule type="containsText" dxfId="1414" priority="161" operator="containsText" text="3- Bajo">
      <formula>NOT(ISERROR(SEARCH("3- Bajo",A55)))</formula>
    </cfRule>
    <cfRule type="containsText" dxfId="1413" priority="162" operator="containsText" text="4- Bajo">
      <formula>NOT(ISERROR(SEARCH("4- Bajo",A55)))</formula>
    </cfRule>
    <cfRule type="containsText" dxfId="1412" priority="163" operator="containsText" text="1- Bajo">
      <formula>NOT(ISERROR(SEARCH("1- Bajo",A55)))</formula>
    </cfRule>
  </conditionalFormatting>
  <conditionalFormatting sqref="F55:G55 F60:G60">
    <cfRule type="containsText" dxfId="1411" priority="152" operator="containsText" text="3- Moderado">
      <formula>NOT(ISERROR(SEARCH("3- Moderado",F55)))</formula>
    </cfRule>
    <cfRule type="containsText" dxfId="1410" priority="153" operator="containsText" text="6- Moderado">
      <formula>NOT(ISERROR(SEARCH("6- Moderado",F55)))</formula>
    </cfRule>
    <cfRule type="containsText" dxfId="1409" priority="154" operator="containsText" text="4- Moderado">
      <formula>NOT(ISERROR(SEARCH("4- Moderado",F55)))</formula>
    </cfRule>
    <cfRule type="containsText" dxfId="1408" priority="155" operator="containsText" text="3- Bajo">
      <formula>NOT(ISERROR(SEARCH("3- Bajo",F55)))</formula>
    </cfRule>
    <cfRule type="containsText" dxfId="1407" priority="156" operator="containsText" text="4- Bajo">
      <formula>NOT(ISERROR(SEARCH("4- Bajo",F55)))</formula>
    </cfRule>
    <cfRule type="containsText" dxfId="1406" priority="157" operator="containsText" text="1- Bajo">
      <formula>NOT(ISERROR(SEARCH("1- Bajo",F55)))</formula>
    </cfRule>
  </conditionalFormatting>
  <conditionalFormatting sqref="J55:J64">
    <cfRule type="containsText" dxfId="1405" priority="147" operator="containsText" text="Bajo">
      <formula>NOT(ISERROR(SEARCH("Bajo",J55)))</formula>
    </cfRule>
    <cfRule type="containsText" dxfId="1404" priority="148" operator="containsText" text="Moderado">
      <formula>NOT(ISERROR(SEARCH("Moderado",J55)))</formula>
    </cfRule>
    <cfRule type="containsText" dxfId="1403" priority="149" operator="containsText" text="Alto">
      <formula>NOT(ISERROR(SEARCH("Alto",J55)))</formula>
    </cfRule>
    <cfRule type="containsText" dxfId="1402" priority="150" operator="containsText" text="Extremo">
      <formula>NOT(ISERROR(SEARCH("Extremo",J55)))</formula>
    </cfRule>
    <cfRule type="colorScale" priority="151">
      <colorScale>
        <cfvo type="min"/>
        <cfvo type="max"/>
        <color rgb="FFFF7128"/>
        <color rgb="FFFFEF9C"/>
      </colorScale>
    </cfRule>
  </conditionalFormatting>
  <conditionalFormatting sqref="M55:M64">
    <cfRule type="containsText" dxfId="1401" priority="122" operator="containsText" text="Moderado">
      <formula>NOT(ISERROR(SEARCH("Moderado",M55)))</formula>
    </cfRule>
    <cfRule type="containsText" dxfId="1400" priority="142" operator="containsText" text="Bajo">
      <formula>NOT(ISERROR(SEARCH("Bajo",M55)))</formula>
    </cfRule>
    <cfRule type="containsText" dxfId="1399" priority="143" operator="containsText" text="Moderado">
      <formula>NOT(ISERROR(SEARCH("Moderado",M55)))</formula>
    </cfRule>
    <cfRule type="containsText" dxfId="1398" priority="144" operator="containsText" text="Alto">
      <formula>NOT(ISERROR(SEARCH("Alto",M55)))</formula>
    </cfRule>
    <cfRule type="containsText" dxfId="1397" priority="145" operator="containsText" text="Extremo">
      <formula>NOT(ISERROR(SEARCH("Extremo",M55)))</formula>
    </cfRule>
    <cfRule type="colorScale" priority="146">
      <colorScale>
        <cfvo type="min"/>
        <cfvo type="max"/>
        <color rgb="FFFF7128"/>
        <color rgb="FFFFEF9C"/>
      </colorScale>
    </cfRule>
  </conditionalFormatting>
  <conditionalFormatting sqref="N55 N60">
    <cfRule type="containsText" dxfId="1396" priority="136" operator="containsText" text="3- Moderado">
      <formula>NOT(ISERROR(SEARCH("3- Moderado",N55)))</formula>
    </cfRule>
    <cfRule type="containsText" dxfId="1395" priority="137" operator="containsText" text="6- Moderado">
      <formula>NOT(ISERROR(SEARCH("6- Moderado",N55)))</formula>
    </cfRule>
    <cfRule type="containsText" dxfId="1394" priority="138" operator="containsText" text="4- Moderado">
      <formula>NOT(ISERROR(SEARCH("4- Moderado",N55)))</formula>
    </cfRule>
    <cfRule type="containsText" dxfId="1393" priority="139" operator="containsText" text="3- Bajo">
      <formula>NOT(ISERROR(SEARCH("3- Bajo",N55)))</formula>
    </cfRule>
    <cfRule type="containsText" dxfId="1392" priority="140" operator="containsText" text="4- Bajo">
      <formula>NOT(ISERROR(SEARCH("4- Bajo",N55)))</formula>
    </cfRule>
    <cfRule type="containsText" dxfId="1391" priority="141" operator="containsText" text="1- Bajo">
      <formula>NOT(ISERROR(SEARCH("1- Bajo",N55)))</formula>
    </cfRule>
  </conditionalFormatting>
  <conditionalFormatting sqref="H55:H64">
    <cfRule type="containsText" dxfId="1390" priority="123" operator="containsText" text="Muy Alta">
      <formula>NOT(ISERROR(SEARCH("Muy Alta",H55)))</formula>
    </cfRule>
    <cfRule type="containsText" dxfId="1389" priority="124" operator="containsText" text="Alta">
      <formula>NOT(ISERROR(SEARCH("Alta",H55)))</formula>
    </cfRule>
    <cfRule type="containsText" dxfId="1388" priority="125" operator="containsText" text="Muy Alta">
      <formula>NOT(ISERROR(SEARCH("Muy Alta",H55)))</formula>
    </cfRule>
    <cfRule type="containsText" dxfId="1387" priority="130" operator="containsText" text="Muy Baja">
      <formula>NOT(ISERROR(SEARCH("Muy Baja",H55)))</formula>
    </cfRule>
    <cfRule type="containsText" dxfId="1386" priority="131" operator="containsText" text="Baja">
      <formula>NOT(ISERROR(SEARCH("Baja",H55)))</formula>
    </cfRule>
    <cfRule type="containsText" dxfId="1385" priority="132" operator="containsText" text="Media">
      <formula>NOT(ISERROR(SEARCH("Media",H55)))</formula>
    </cfRule>
    <cfRule type="containsText" dxfId="1384" priority="133" operator="containsText" text="Alta">
      <formula>NOT(ISERROR(SEARCH("Alta",H55)))</formula>
    </cfRule>
    <cfRule type="containsText" dxfId="1383" priority="135" operator="containsText" text="Muy Alta">
      <formula>NOT(ISERROR(SEARCH("Muy Alta",H55)))</formula>
    </cfRule>
  </conditionalFormatting>
  <conditionalFormatting sqref="I55:I64">
    <cfRule type="containsText" dxfId="1382" priority="126" operator="containsText" text="Catastrófico">
      <formula>NOT(ISERROR(SEARCH("Catastrófico",I55)))</formula>
    </cfRule>
    <cfRule type="containsText" dxfId="1381" priority="127" operator="containsText" text="Mayor">
      <formula>NOT(ISERROR(SEARCH("Mayor",I55)))</formula>
    </cfRule>
    <cfRule type="containsText" dxfId="1380" priority="128" operator="containsText" text="Menor">
      <formula>NOT(ISERROR(SEARCH("Menor",I55)))</formula>
    </cfRule>
    <cfRule type="containsText" dxfId="1379" priority="129" operator="containsText" text="Leve">
      <formula>NOT(ISERROR(SEARCH("Leve",I55)))</formula>
    </cfRule>
    <cfRule type="containsText" dxfId="1378" priority="134" operator="containsText" text="Moderado">
      <formula>NOT(ISERROR(SEARCH("Moderado",I55)))</formula>
    </cfRule>
  </conditionalFormatting>
  <conditionalFormatting sqref="K55:K64">
    <cfRule type="containsText" dxfId="1377" priority="121" operator="containsText" text="Media">
      <formula>NOT(ISERROR(SEARCH("Media",K55)))</formula>
    </cfRule>
  </conditionalFormatting>
  <conditionalFormatting sqref="L55:L64">
    <cfRule type="containsText" dxfId="1376" priority="120" operator="containsText" text="Moderado">
      <formula>NOT(ISERROR(SEARCH("Moderado",L55)))</formula>
    </cfRule>
  </conditionalFormatting>
  <conditionalFormatting sqref="J55:J64">
    <cfRule type="containsText" dxfId="1375" priority="119" operator="containsText" text="Moderado">
      <formula>NOT(ISERROR(SEARCH("Moderado",J55)))</formula>
    </cfRule>
  </conditionalFormatting>
  <conditionalFormatting sqref="J55:J64">
    <cfRule type="containsText" dxfId="1374" priority="117" operator="containsText" text="Bajo">
      <formula>NOT(ISERROR(SEARCH("Bajo",J55)))</formula>
    </cfRule>
    <cfRule type="containsText" dxfId="1373" priority="118" operator="containsText" text="Extremo">
      <formula>NOT(ISERROR(SEARCH("Extremo",J55)))</formula>
    </cfRule>
  </conditionalFormatting>
  <conditionalFormatting sqref="K55:K64">
    <cfRule type="containsText" dxfId="1372" priority="115" operator="containsText" text="Baja">
      <formula>NOT(ISERROR(SEARCH("Baja",K55)))</formula>
    </cfRule>
    <cfRule type="containsText" dxfId="1371" priority="116" operator="containsText" text="Muy Baja">
      <formula>NOT(ISERROR(SEARCH("Muy Baja",K55)))</formula>
    </cfRule>
  </conditionalFormatting>
  <conditionalFormatting sqref="K55:K64">
    <cfRule type="containsText" dxfId="1370" priority="113" operator="containsText" text="Muy Alta">
      <formula>NOT(ISERROR(SEARCH("Muy Alta",K55)))</formula>
    </cfRule>
    <cfRule type="containsText" dxfId="1369" priority="114" operator="containsText" text="Alta">
      <formula>NOT(ISERROR(SEARCH("Alta",K55)))</formula>
    </cfRule>
  </conditionalFormatting>
  <conditionalFormatting sqref="L55:L64">
    <cfRule type="containsText" dxfId="1368" priority="109" operator="containsText" text="Catastrófico">
      <formula>NOT(ISERROR(SEARCH("Catastrófico",L55)))</formula>
    </cfRule>
    <cfRule type="containsText" dxfId="1367" priority="110" operator="containsText" text="Mayor">
      <formula>NOT(ISERROR(SEARCH("Mayor",L55)))</formula>
    </cfRule>
    <cfRule type="containsText" dxfId="1366" priority="111" operator="containsText" text="Menor">
      <formula>NOT(ISERROR(SEARCH("Menor",L55)))</formula>
    </cfRule>
    <cfRule type="containsText" dxfId="1365" priority="112" operator="containsText" text="Leve">
      <formula>NOT(ISERROR(SEARCH("Leve",L55)))</formula>
    </cfRule>
  </conditionalFormatting>
  <conditionalFormatting sqref="O12:O13">
    <cfRule type="containsText" dxfId="1364" priority="49" operator="containsText" text="3- Moderado">
      <formula>NOT(ISERROR(SEARCH("3- Moderado",O12)))</formula>
    </cfRule>
    <cfRule type="containsText" dxfId="1363" priority="50" operator="containsText" text="6- Moderado">
      <formula>NOT(ISERROR(SEARCH("6- Moderado",O12)))</formula>
    </cfRule>
    <cfRule type="containsText" dxfId="1362" priority="51" operator="containsText" text="4- Moderado">
      <formula>NOT(ISERROR(SEARCH("4- Moderado",O12)))</formula>
    </cfRule>
    <cfRule type="containsText" dxfId="1361" priority="52" operator="containsText" text="3- Bajo">
      <formula>NOT(ISERROR(SEARCH("3- Bajo",O12)))</formula>
    </cfRule>
    <cfRule type="containsText" dxfId="1360" priority="53" operator="containsText" text="4- Bajo">
      <formula>NOT(ISERROR(SEARCH("4- Bajo",O12)))</formula>
    </cfRule>
    <cfRule type="containsText" dxfId="1359" priority="54" operator="containsText" text="1- Bajo">
      <formula>NOT(ISERROR(SEARCH("1- Bajo",O12)))</formula>
    </cfRule>
  </conditionalFormatting>
  <conditionalFormatting sqref="O15:O19">
    <cfRule type="containsText" dxfId="1358" priority="43" operator="containsText" text="3- Moderado">
      <formula>NOT(ISERROR(SEARCH("3- Moderado",O15)))</formula>
    </cfRule>
    <cfRule type="containsText" dxfId="1357" priority="44" operator="containsText" text="6- Moderado">
      <formula>NOT(ISERROR(SEARCH("6- Moderado",O15)))</formula>
    </cfRule>
    <cfRule type="containsText" dxfId="1356" priority="45" operator="containsText" text="4- Moderado">
      <formula>NOT(ISERROR(SEARCH("4- Moderado",O15)))</formula>
    </cfRule>
    <cfRule type="containsText" dxfId="1355" priority="46" operator="containsText" text="3- Bajo">
      <formula>NOT(ISERROR(SEARCH("3- Bajo",O15)))</formula>
    </cfRule>
    <cfRule type="containsText" dxfId="1354" priority="47" operator="containsText" text="4- Bajo">
      <formula>NOT(ISERROR(SEARCH("4- Bajo",O15)))</formula>
    </cfRule>
    <cfRule type="containsText" dxfId="1353" priority="48" operator="containsText" text="1- Bajo">
      <formula>NOT(ISERROR(SEARCH("1- Bajo",O15)))</formula>
    </cfRule>
  </conditionalFormatting>
  <conditionalFormatting sqref="O20:O24">
    <cfRule type="containsText" dxfId="1352" priority="37" operator="containsText" text="3- Moderado">
      <formula>NOT(ISERROR(SEARCH("3- Moderado",O20)))</formula>
    </cfRule>
    <cfRule type="containsText" dxfId="1351" priority="38" operator="containsText" text="6- Moderado">
      <formula>NOT(ISERROR(SEARCH("6- Moderado",O20)))</formula>
    </cfRule>
    <cfRule type="containsText" dxfId="1350" priority="39" operator="containsText" text="4- Moderado">
      <formula>NOT(ISERROR(SEARCH("4- Moderado",O20)))</formula>
    </cfRule>
    <cfRule type="containsText" dxfId="1349" priority="40" operator="containsText" text="3- Bajo">
      <formula>NOT(ISERROR(SEARCH("3- Bajo",O20)))</formula>
    </cfRule>
    <cfRule type="containsText" dxfId="1348" priority="41" operator="containsText" text="4- Bajo">
      <formula>NOT(ISERROR(SEARCH("4- Bajo",O20)))</formula>
    </cfRule>
    <cfRule type="containsText" dxfId="1347" priority="42" operator="containsText" text="1- Bajo">
      <formula>NOT(ISERROR(SEARCH("1- Bajo",O20)))</formula>
    </cfRule>
  </conditionalFormatting>
  <conditionalFormatting sqref="O25:O29">
    <cfRule type="containsText" dxfId="1346" priority="31" operator="containsText" text="3- Moderado">
      <formula>NOT(ISERROR(SEARCH("3- Moderado",O25)))</formula>
    </cfRule>
    <cfRule type="containsText" dxfId="1345" priority="32" operator="containsText" text="6- Moderado">
      <formula>NOT(ISERROR(SEARCH("6- Moderado",O25)))</formula>
    </cfRule>
    <cfRule type="containsText" dxfId="1344" priority="33" operator="containsText" text="4- Moderado">
      <formula>NOT(ISERROR(SEARCH("4- Moderado",O25)))</formula>
    </cfRule>
    <cfRule type="containsText" dxfId="1343" priority="34" operator="containsText" text="3- Bajo">
      <formula>NOT(ISERROR(SEARCH("3- Bajo",O25)))</formula>
    </cfRule>
    <cfRule type="containsText" dxfId="1342" priority="35" operator="containsText" text="4- Bajo">
      <formula>NOT(ISERROR(SEARCH("4- Bajo",O25)))</formula>
    </cfRule>
    <cfRule type="containsText" dxfId="1341" priority="36" operator="containsText" text="1- Bajo">
      <formula>NOT(ISERROR(SEARCH("1- Bajo",O25)))</formula>
    </cfRule>
  </conditionalFormatting>
  <conditionalFormatting sqref="O30:O34">
    <cfRule type="containsText" dxfId="1340" priority="25" operator="containsText" text="3- Moderado">
      <formula>NOT(ISERROR(SEARCH("3- Moderado",O30)))</formula>
    </cfRule>
    <cfRule type="containsText" dxfId="1339" priority="26" operator="containsText" text="6- Moderado">
      <formula>NOT(ISERROR(SEARCH("6- Moderado",O30)))</formula>
    </cfRule>
    <cfRule type="containsText" dxfId="1338" priority="27" operator="containsText" text="4- Moderado">
      <formula>NOT(ISERROR(SEARCH("4- Moderado",O30)))</formula>
    </cfRule>
    <cfRule type="containsText" dxfId="1337" priority="28" operator="containsText" text="3- Bajo">
      <formula>NOT(ISERROR(SEARCH("3- Bajo",O30)))</formula>
    </cfRule>
    <cfRule type="containsText" dxfId="1336" priority="29" operator="containsText" text="4- Bajo">
      <formula>NOT(ISERROR(SEARCH("4- Bajo",O30)))</formula>
    </cfRule>
    <cfRule type="containsText" dxfId="1335" priority="30" operator="containsText" text="1- Bajo">
      <formula>NOT(ISERROR(SEARCH("1- Bajo",O30)))</formula>
    </cfRule>
  </conditionalFormatting>
  <conditionalFormatting sqref="O35:O36">
    <cfRule type="containsText" dxfId="1334" priority="19" operator="containsText" text="3- Moderado">
      <formula>NOT(ISERROR(SEARCH("3- Moderado",O35)))</formula>
    </cfRule>
    <cfRule type="containsText" dxfId="1333" priority="20" operator="containsText" text="6- Moderado">
      <formula>NOT(ISERROR(SEARCH("6- Moderado",O35)))</formula>
    </cfRule>
    <cfRule type="containsText" dxfId="1332" priority="21" operator="containsText" text="4- Moderado">
      <formula>NOT(ISERROR(SEARCH("4- Moderado",O35)))</formula>
    </cfRule>
    <cfRule type="containsText" dxfId="1331" priority="22" operator="containsText" text="3- Bajo">
      <formula>NOT(ISERROR(SEARCH("3- Bajo",O35)))</formula>
    </cfRule>
    <cfRule type="containsText" dxfId="1330" priority="23" operator="containsText" text="4- Bajo">
      <formula>NOT(ISERROR(SEARCH("4- Bajo",O35)))</formula>
    </cfRule>
    <cfRule type="containsText" dxfId="1329" priority="24" operator="containsText" text="1- Bajo">
      <formula>NOT(ISERROR(SEARCH("1- Bajo",O35)))</formula>
    </cfRule>
  </conditionalFormatting>
  <conditionalFormatting sqref="O40:O42">
    <cfRule type="containsText" dxfId="1328" priority="13" operator="containsText" text="3- Moderado">
      <formula>NOT(ISERROR(SEARCH("3- Moderado",O40)))</formula>
    </cfRule>
    <cfRule type="containsText" dxfId="1327" priority="14" operator="containsText" text="6- Moderado">
      <formula>NOT(ISERROR(SEARCH("6- Moderado",O40)))</formula>
    </cfRule>
    <cfRule type="containsText" dxfId="1326" priority="15" operator="containsText" text="4- Moderado">
      <formula>NOT(ISERROR(SEARCH("4- Moderado",O40)))</formula>
    </cfRule>
    <cfRule type="containsText" dxfId="1325" priority="16" operator="containsText" text="3- Bajo">
      <formula>NOT(ISERROR(SEARCH("3- Bajo",O40)))</formula>
    </cfRule>
    <cfRule type="containsText" dxfId="1324" priority="17" operator="containsText" text="4- Bajo">
      <formula>NOT(ISERROR(SEARCH("4- Bajo",O40)))</formula>
    </cfRule>
    <cfRule type="containsText" dxfId="1323" priority="18" operator="containsText" text="1- Bajo">
      <formula>NOT(ISERROR(SEARCH("1- Bajo",O40)))</formula>
    </cfRule>
  </conditionalFormatting>
  <conditionalFormatting sqref="O45:O47">
    <cfRule type="containsText" dxfId="1322" priority="7" operator="containsText" text="3- Moderado">
      <formula>NOT(ISERROR(SEARCH("3- Moderado",O45)))</formula>
    </cfRule>
    <cfRule type="containsText" dxfId="1321" priority="8" operator="containsText" text="6- Moderado">
      <formula>NOT(ISERROR(SEARCH("6- Moderado",O45)))</formula>
    </cfRule>
    <cfRule type="containsText" dxfId="1320" priority="9" operator="containsText" text="4- Moderado">
      <formula>NOT(ISERROR(SEARCH("4- Moderado",O45)))</formula>
    </cfRule>
    <cfRule type="containsText" dxfId="1319" priority="10" operator="containsText" text="3- Bajo">
      <formula>NOT(ISERROR(SEARCH("3- Bajo",O45)))</formula>
    </cfRule>
    <cfRule type="containsText" dxfId="1318" priority="11" operator="containsText" text="4- Bajo">
      <formula>NOT(ISERROR(SEARCH("4- Bajo",O45)))</formula>
    </cfRule>
    <cfRule type="containsText" dxfId="1317" priority="12" operator="containsText" text="1- Bajo">
      <formula>NOT(ISERROR(SEARCH("1- Bajo",O45)))</formula>
    </cfRule>
  </conditionalFormatting>
  <conditionalFormatting sqref="O50:O52">
    <cfRule type="containsText" dxfId="1316" priority="1" operator="containsText" text="3- Moderado">
      <formula>NOT(ISERROR(SEARCH("3- Moderado",O50)))</formula>
    </cfRule>
    <cfRule type="containsText" dxfId="1315" priority="2" operator="containsText" text="6- Moderado">
      <formula>NOT(ISERROR(SEARCH("6- Moderado",O50)))</formula>
    </cfRule>
    <cfRule type="containsText" dxfId="1314" priority="3" operator="containsText" text="4- Moderado">
      <formula>NOT(ISERROR(SEARCH("4- Moderado",O50)))</formula>
    </cfRule>
    <cfRule type="containsText" dxfId="1313" priority="4" operator="containsText" text="3- Bajo">
      <formula>NOT(ISERROR(SEARCH("3- Bajo",O50)))</formula>
    </cfRule>
    <cfRule type="containsText" dxfId="1312" priority="5" operator="containsText" text="4- Bajo">
      <formula>NOT(ISERROR(SEARCH("4- Bajo",O50)))</formula>
    </cfRule>
    <cfRule type="containsText" dxfId="1311" priority="6" operator="containsText" text="1- Bajo">
      <formula>NOT(ISERROR(SEARCH("1- Bajo",O50)))</formula>
    </cfRule>
  </conditionalFormatting>
  <dataValidations count="7">
    <dataValidation allowBlank="1" showInputMessage="1" showErrorMessage="1" prompt="Seleccionar el tipo de riesgo teniendo en cuenta que  factor organizaconal afecta. Ver explicacion en hoja " sqref="E8" xr:uid="{007E2F5B-28B2-46C4-A7C0-3E1F56337843}"/>
    <dataValidation allowBlank="1" showInputMessage="1" showErrorMessage="1" prompt="Registrar qué factor  que ocasina el riesgo: un facot identtficado el contexto._x000a_O  personas, recursos, estilo de direccion , factores externos, , codiciones ambientales" sqref="F8:G8" xr:uid="{F7D0A2E8-15DF-4BB9-95F7-5D3BB4C88B1F}"/>
    <dataValidation allowBlank="1" showInputMessage="1" showErrorMessage="1" prompt="Que tan factible es que materialize el riesgo?" sqref="H8" xr:uid="{8452A9EA-35CA-42B6-ADA0-08FBAC511C01}"/>
    <dataValidation allowBlank="1" showInputMessage="1" showErrorMessage="1" prompt="El grado de afectación puede ser " sqref="I8" xr:uid="{EE2A7CF6-4A3B-485C-9749-BB0DCCB02049}"/>
    <dataValidation allowBlank="1" showInputMessage="1" showErrorMessage="1" prompt="Describir las actividades que se van a desarrollar para el proyecto" sqref="O7" xr:uid="{2A613E69-7CC0-4433-A486-5BE0253ABFEB}"/>
    <dataValidation allowBlank="1" showInputMessage="1" showErrorMessage="1" prompt="Seleccionar si el responsable es el responsable de las acciones es el nivel central" sqref="P7:P8" xr:uid="{363DA1DD-D566-4856-8B4D-99366BB9E27B}"/>
    <dataValidation allowBlank="1" showInputMessage="1" showErrorMessage="1" prompt="seleccionar si el responsable de ejecutar las acciones es el nivel central" sqref="Q8" xr:uid="{E45E6E69-F8DA-4E7B-BD43-ED6068EB11EF}"/>
  </dataValidations>
  <pageMargins left="0.7" right="0.7" top="0.75" bottom="0.75" header="0.3" footer="0.3"/>
  <pageSetup orientation="portrait" horizontalDpi="4294967293"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99194-7768-49CE-BD23-D543148084DC}">
  <sheetPr>
    <tabColor rgb="FF00B050"/>
  </sheetPr>
  <dimension ref="A1:JR80"/>
  <sheetViews>
    <sheetView topLeftCell="A12" zoomScale="85" zoomScaleNormal="85" workbookViewId="0">
      <selection activeCell="T15" sqref="T15:T19"/>
    </sheetView>
  </sheetViews>
  <sheetFormatPr baseColWidth="10" defaultColWidth="11.44140625" defaultRowHeight="14.4" x14ac:dyDescent="0.3"/>
  <cols>
    <col min="1" max="2" width="18.44140625" style="82" customWidth="1"/>
    <col min="3" max="3" width="15.5546875" customWidth="1"/>
    <col min="4" max="4" width="27.5546875" style="82" customWidth="1"/>
    <col min="5" max="5" width="18" style="197" customWidth="1"/>
    <col min="6" max="6" width="40.109375" customWidth="1"/>
    <col min="7" max="7" width="20.44140625" customWidth="1"/>
    <col min="8" max="8" width="10.44140625" style="198" hidden="1" customWidth="1"/>
    <col min="9" max="9" width="11.44140625" style="198" hidden="1" customWidth="1"/>
    <col min="10" max="10" width="10.109375" style="199" hidden="1" customWidth="1"/>
    <col min="11" max="11" width="11.44140625" style="198" hidden="1" customWidth="1"/>
    <col min="12" max="12" width="10.88671875" style="198" hidden="1" customWidth="1"/>
    <col min="13" max="13" width="18.33203125" style="198" hidden="1" customWidth="1"/>
    <col min="14" max="14" width="18.33203125" bestFit="1" customWidth="1"/>
    <col min="15" max="15" width="46.109375" customWidth="1"/>
    <col min="16" max="16" width="15" customWidth="1"/>
    <col min="17" max="17" width="15.88671875" customWidth="1"/>
    <col min="18" max="18" width="16" customWidth="1"/>
    <col min="19" max="19" width="16.33203125" customWidth="1"/>
    <col min="20" max="20" width="48" customWidth="1"/>
    <col min="21" max="176" width="11.44140625" style="121"/>
  </cols>
  <sheetData>
    <row r="1" spans="1:278" s="156" customFormat="1" ht="16.5" customHeight="1" x14ac:dyDescent="0.25">
      <c r="A1" s="407"/>
      <c r="B1" s="408"/>
      <c r="C1" s="408"/>
      <c r="D1" s="556" t="s">
        <v>384</v>
      </c>
      <c r="E1" s="556"/>
      <c r="F1" s="556"/>
      <c r="G1" s="556"/>
      <c r="H1" s="556"/>
      <c r="I1" s="556"/>
      <c r="J1" s="556"/>
      <c r="K1" s="556"/>
      <c r="L1" s="556"/>
      <c r="M1" s="556"/>
      <c r="N1" s="556"/>
      <c r="O1" s="556"/>
      <c r="P1" s="556"/>
      <c r="Q1" s="557"/>
      <c r="R1" s="399" t="s">
        <v>67</v>
      </c>
      <c r="S1" s="399"/>
      <c r="T1" s="399"/>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c r="HY1" s="155"/>
      <c r="HZ1" s="155"/>
      <c r="IA1" s="155"/>
      <c r="IB1" s="155"/>
      <c r="IC1" s="155"/>
      <c r="ID1" s="155"/>
      <c r="IE1" s="155"/>
      <c r="IF1" s="155"/>
      <c r="IG1" s="155"/>
      <c r="IH1" s="155"/>
      <c r="II1" s="155"/>
      <c r="IJ1" s="155"/>
      <c r="IK1" s="155"/>
      <c r="IL1" s="155"/>
      <c r="IM1" s="155"/>
      <c r="IN1" s="155"/>
      <c r="IO1" s="155"/>
      <c r="IP1" s="155"/>
      <c r="IQ1" s="155"/>
      <c r="IR1" s="155"/>
      <c r="IS1" s="155"/>
      <c r="IT1" s="155"/>
      <c r="IU1" s="155"/>
      <c r="IV1" s="155"/>
      <c r="IW1" s="155"/>
      <c r="IX1" s="155"/>
      <c r="IY1" s="155"/>
      <c r="IZ1" s="155"/>
      <c r="JA1" s="155"/>
      <c r="JB1" s="155"/>
      <c r="JC1" s="155"/>
      <c r="JD1" s="155"/>
      <c r="JE1" s="155"/>
      <c r="JF1" s="155"/>
      <c r="JG1" s="155"/>
      <c r="JH1" s="155"/>
      <c r="JI1" s="155"/>
      <c r="JJ1" s="155"/>
      <c r="JK1" s="155"/>
      <c r="JL1" s="155"/>
      <c r="JM1" s="155"/>
      <c r="JN1" s="155"/>
      <c r="JO1" s="155"/>
      <c r="JP1" s="155"/>
      <c r="JQ1" s="155"/>
      <c r="JR1" s="155"/>
    </row>
    <row r="2" spans="1:278" s="156" customFormat="1" ht="39.75" customHeight="1" x14ac:dyDescent="0.25">
      <c r="A2" s="409"/>
      <c r="B2" s="410"/>
      <c r="C2" s="410"/>
      <c r="D2" s="558"/>
      <c r="E2" s="558"/>
      <c r="F2" s="558"/>
      <c r="G2" s="558"/>
      <c r="H2" s="558"/>
      <c r="I2" s="558"/>
      <c r="J2" s="558"/>
      <c r="K2" s="558"/>
      <c r="L2" s="558"/>
      <c r="M2" s="558"/>
      <c r="N2" s="558"/>
      <c r="O2" s="558"/>
      <c r="P2" s="558"/>
      <c r="Q2" s="559"/>
      <c r="R2" s="399"/>
      <c r="S2" s="399"/>
      <c r="T2" s="399"/>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row>
    <row r="3" spans="1:278" s="156" customFormat="1" ht="3" customHeight="1" x14ac:dyDescent="0.25">
      <c r="A3" s="2"/>
      <c r="B3" s="2"/>
      <c r="C3" s="212"/>
      <c r="D3" s="558"/>
      <c r="E3" s="558"/>
      <c r="F3" s="558"/>
      <c r="G3" s="558"/>
      <c r="H3" s="558"/>
      <c r="I3" s="558"/>
      <c r="J3" s="558"/>
      <c r="K3" s="558"/>
      <c r="L3" s="558"/>
      <c r="M3" s="558"/>
      <c r="N3" s="558"/>
      <c r="O3" s="558"/>
      <c r="P3" s="558"/>
      <c r="Q3" s="559"/>
      <c r="R3" s="399"/>
      <c r="S3" s="399"/>
      <c r="T3" s="399"/>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row>
    <row r="4" spans="1:278" s="156" customFormat="1" ht="41.25" customHeight="1" x14ac:dyDescent="0.25">
      <c r="A4" s="400" t="s">
        <v>0</v>
      </c>
      <c r="B4" s="401"/>
      <c r="C4" s="402"/>
      <c r="D4" s="403" t="str">
        <f>'Mapa Final'!D4</f>
        <v>Gestión financiera y presupuestal</v>
      </c>
      <c r="E4" s="404"/>
      <c r="F4" s="404"/>
      <c r="G4" s="404"/>
      <c r="H4" s="404"/>
      <c r="I4" s="404"/>
      <c r="J4" s="404"/>
      <c r="K4" s="404"/>
      <c r="L4" s="404"/>
      <c r="M4" s="404"/>
      <c r="N4" s="405"/>
      <c r="O4" s="406"/>
      <c r="P4" s="406"/>
      <c r="Q4" s="406"/>
      <c r="R4" s="1"/>
      <c r="S4" s="1"/>
      <c r="T4" s="1"/>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row>
    <row r="5" spans="1:278" s="156" customFormat="1" ht="52.5" customHeight="1" x14ac:dyDescent="0.25">
      <c r="A5" s="400" t="s">
        <v>1</v>
      </c>
      <c r="B5" s="401"/>
      <c r="C5" s="402"/>
      <c r="D5" s="411" t="str">
        <f>'Mapa Final'!D5</f>
        <v>Gestionar las actividades relacionadas con los recursos financieros y presupuestales a través de la planeación, programación, ejecución, registro, seguimiento, control, análisis, evaluación y mejora para cumplir con los objetivos de la organización.</v>
      </c>
      <c r="E5" s="412"/>
      <c r="F5" s="412"/>
      <c r="G5" s="412"/>
      <c r="H5" s="412"/>
      <c r="I5" s="412"/>
      <c r="J5" s="412"/>
      <c r="K5" s="412"/>
      <c r="L5" s="412"/>
      <c r="M5" s="412"/>
      <c r="N5" s="413"/>
      <c r="O5" s="1"/>
      <c r="P5" s="1"/>
      <c r="Q5" s="1"/>
      <c r="R5" s="1"/>
      <c r="S5" s="1"/>
      <c r="T5" s="1"/>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c r="IR5" s="155"/>
      <c r="IS5" s="155"/>
      <c r="IT5" s="155"/>
      <c r="IU5" s="155"/>
      <c r="IV5" s="155"/>
      <c r="IW5" s="155"/>
      <c r="IX5" s="155"/>
      <c r="IY5" s="155"/>
      <c r="IZ5" s="155"/>
      <c r="JA5" s="155"/>
      <c r="JB5" s="155"/>
      <c r="JC5" s="155"/>
      <c r="JD5" s="155"/>
      <c r="JE5" s="155"/>
      <c r="JF5" s="155"/>
      <c r="JG5" s="155"/>
      <c r="JH5" s="155"/>
      <c r="JI5" s="155"/>
      <c r="JJ5" s="155"/>
      <c r="JK5" s="155"/>
      <c r="JL5" s="155"/>
      <c r="JM5" s="155"/>
      <c r="JN5" s="155"/>
      <c r="JO5" s="155"/>
      <c r="JP5" s="155"/>
      <c r="JQ5" s="155"/>
      <c r="JR5" s="155"/>
    </row>
    <row r="6" spans="1:278" s="156" customFormat="1" ht="32.25" customHeight="1" thickBot="1" x14ac:dyDescent="0.3">
      <c r="A6" s="400" t="s">
        <v>2</v>
      </c>
      <c r="B6" s="401"/>
      <c r="C6" s="402"/>
      <c r="D6" s="411" t="str">
        <f>'Mapa Final'!D6</f>
        <v xml:space="preserve">Nivel Central </v>
      </c>
      <c r="E6" s="412"/>
      <c r="F6" s="412"/>
      <c r="G6" s="412"/>
      <c r="H6" s="412"/>
      <c r="I6" s="412"/>
      <c r="J6" s="412"/>
      <c r="K6" s="412"/>
      <c r="L6" s="412"/>
      <c r="M6" s="412"/>
      <c r="N6" s="413"/>
      <c r="O6" s="1"/>
      <c r="P6" s="1"/>
      <c r="Q6" s="1"/>
      <c r="R6" s="1"/>
      <c r="S6" s="1"/>
      <c r="T6" s="1"/>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c r="IO6" s="155"/>
      <c r="IP6" s="155"/>
      <c r="IQ6" s="155"/>
      <c r="IR6" s="155"/>
      <c r="IS6" s="155"/>
      <c r="IT6" s="155"/>
      <c r="IU6" s="155"/>
      <c r="IV6" s="155"/>
      <c r="IW6" s="155"/>
      <c r="IX6" s="155"/>
      <c r="IY6" s="155"/>
      <c r="IZ6" s="155"/>
      <c r="JA6" s="155"/>
      <c r="JB6" s="155"/>
      <c r="JC6" s="155"/>
      <c r="JD6" s="155"/>
      <c r="JE6" s="155"/>
      <c r="JF6" s="155"/>
      <c r="JG6" s="155"/>
      <c r="JH6" s="155"/>
      <c r="JI6" s="155"/>
      <c r="JJ6" s="155"/>
      <c r="JK6" s="155"/>
      <c r="JL6" s="155"/>
      <c r="JM6" s="155"/>
      <c r="JN6" s="155"/>
      <c r="JO6" s="155"/>
      <c r="JP6" s="155"/>
      <c r="JQ6" s="155"/>
      <c r="JR6" s="155"/>
    </row>
    <row r="7" spans="1:278" s="193" customFormat="1" ht="39.75" customHeight="1" thickTop="1" thickBot="1" x14ac:dyDescent="0.35">
      <c r="A7" s="551" t="s">
        <v>360</v>
      </c>
      <c r="B7" s="552"/>
      <c r="C7" s="552"/>
      <c r="D7" s="552"/>
      <c r="E7" s="552"/>
      <c r="F7" s="553"/>
      <c r="G7" s="200"/>
      <c r="H7" s="554" t="s">
        <v>361</v>
      </c>
      <c r="I7" s="554"/>
      <c r="J7" s="554"/>
      <c r="K7" s="554" t="s">
        <v>362</v>
      </c>
      <c r="L7" s="554"/>
      <c r="M7" s="554"/>
      <c r="N7" s="555" t="s">
        <v>363</v>
      </c>
      <c r="O7" s="560" t="s">
        <v>364</v>
      </c>
      <c r="P7" s="562" t="s">
        <v>365</v>
      </c>
      <c r="Q7" s="563"/>
      <c r="R7" s="562" t="s">
        <v>366</v>
      </c>
      <c r="S7" s="563"/>
      <c r="T7" s="564" t="s">
        <v>387</v>
      </c>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6"/>
      <c r="FF7" s="206"/>
      <c r="FG7" s="206"/>
      <c r="FH7" s="206"/>
      <c r="FI7" s="206"/>
      <c r="FJ7" s="206"/>
      <c r="FK7" s="206"/>
      <c r="FL7" s="206"/>
      <c r="FM7" s="206"/>
      <c r="FN7" s="206"/>
      <c r="FO7" s="206"/>
      <c r="FP7" s="206"/>
      <c r="FQ7" s="206"/>
      <c r="FR7" s="206"/>
      <c r="FS7" s="206"/>
      <c r="FT7" s="206"/>
    </row>
    <row r="8" spans="1:278" s="194" customFormat="1" ht="60.9" customHeight="1" thickTop="1" thickBot="1" x14ac:dyDescent="0.35">
      <c r="A8" s="210" t="s">
        <v>204</v>
      </c>
      <c r="B8" s="210" t="s">
        <v>392</v>
      </c>
      <c r="C8" s="211" t="s">
        <v>8</v>
      </c>
      <c r="D8" s="201" t="s">
        <v>375</v>
      </c>
      <c r="E8" s="213" t="s">
        <v>10</v>
      </c>
      <c r="F8" s="213" t="s">
        <v>11</v>
      </c>
      <c r="G8" s="213" t="s">
        <v>12</v>
      </c>
      <c r="H8" s="203" t="s">
        <v>368</v>
      </c>
      <c r="I8" s="203" t="s">
        <v>38</v>
      </c>
      <c r="J8" s="203" t="s">
        <v>369</v>
      </c>
      <c r="K8" s="203" t="s">
        <v>368</v>
      </c>
      <c r="L8" s="203" t="s">
        <v>370</v>
      </c>
      <c r="M8" s="203" t="s">
        <v>369</v>
      </c>
      <c r="N8" s="555"/>
      <c r="O8" s="561"/>
      <c r="P8" s="204" t="s">
        <v>371</v>
      </c>
      <c r="Q8" s="204" t="s">
        <v>372</v>
      </c>
      <c r="R8" s="204" t="s">
        <v>373</v>
      </c>
      <c r="S8" s="204" t="s">
        <v>374</v>
      </c>
      <c r="T8" s="564"/>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207"/>
      <c r="DN8" s="207"/>
      <c r="DO8" s="207"/>
      <c r="DP8" s="207"/>
      <c r="DQ8" s="207"/>
      <c r="DR8" s="207"/>
      <c r="DS8" s="207"/>
      <c r="DT8" s="207"/>
      <c r="DU8" s="207"/>
      <c r="DV8" s="207"/>
      <c r="DW8" s="207"/>
      <c r="DX8" s="207"/>
      <c r="DY8" s="207"/>
      <c r="DZ8" s="207"/>
      <c r="EA8" s="207"/>
      <c r="EB8" s="207"/>
      <c r="EC8" s="207"/>
      <c r="ED8" s="207"/>
      <c r="EE8" s="207"/>
      <c r="EF8" s="207"/>
      <c r="EG8" s="207"/>
      <c r="EH8" s="207"/>
      <c r="EI8" s="207"/>
      <c r="EJ8" s="207"/>
      <c r="EK8" s="207"/>
      <c r="EL8" s="207"/>
      <c r="EM8" s="207"/>
      <c r="EN8" s="207"/>
      <c r="EO8" s="207"/>
      <c r="EP8" s="207"/>
      <c r="EQ8" s="207"/>
      <c r="ER8" s="207"/>
      <c r="ES8" s="207"/>
      <c r="ET8" s="207"/>
      <c r="EU8" s="207"/>
      <c r="EV8" s="207"/>
      <c r="EW8" s="207"/>
      <c r="EX8" s="207"/>
      <c r="EY8" s="207"/>
      <c r="EZ8" s="207"/>
      <c r="FA8" s="207"/>
      <c r="FB8" s="207"/>
      <c r="FC8" s="207"/>
      <c r="FD8" s="207"/>
      <c r="FE8" s="207"/>
      <c r="FF8" s="207"/>
      <c r="FG8" s="207"/>
      <c r="FH8" s="207"/>
      <c r="FI8" s="207"/>
      <c r="FJ8" s="207"/>
      <c r="FK8" s="207"/>
      <c r="FL8" s="207"/>
      <c r="FM8" s="207"/>
      <c r="FN8" s="207"/>
      <c r="FO8" s="207"/>
      <c r="FP8" s="207"/>
      <c r="FQ8" s="207"/>
      <c r="FR8" s="207"/>
      <c r="FS8" s="207"/>
      <c r="FT8" s="207"/>
    </row>
    <row r="9" spans="1:278" s="195" customFormat="1" ht="10.5" customHeight="1" thickTop="1" thickBot="1" x14ac:dyDescent="0.35">
      <c r="A9" s="565"/>
      <c r="B9" s="566"/>
      <c r="C9" s="566"/>
      <c r="D9" s="566"/>
      <c r="E9" s="566"/>
      <c r="F9" s="566"/>
      <c r="G9" s="566"/>
      <c r="H9" s="566"/>
      <c r="I9" s="566"/>
      <c r="J9" s="566"/>
      <c r="K9" s="566"/>
      <c r="L9" s="566"/>
      <c r="M9" s="566"/>
      <c r="N9" s="566"/>
      <c r="T9" s="205"/>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8"/>
      <c r="FF9" s="208"/>
      <c r="FG9" s="208"/>
      <c r="FH9" s="208"/>
      <c r="FI9" s="208"/>
      <c r="FJ9" s="208"/>
      <c r="FK9" s="208"/>
      <c r="FL9" s="208"/>
      <c r="FM9" s="208"/>
      <c r="FN9" s="208"/>
      <c r="FO9" s="208"/>
      <c r="FP9" s="208"/>
      <c r="FQ9" s="208"/>
      <c r="FR9" s="208"/>
      <c r="FS9" s="208"/>
      <c r="FT9" s="208"/>
    </row>
    <row r="10" spans="1:278" s="285" customFormat="1" ht="15" customHeight="1" x14ac:dyDescent="0.3">
      <c r="A10" s="608">
        <f>'Mapa Final'!A10</f>
        <v>1</v>
      </c>
      <c r="B10" s="610" t="str">
        <f>'Mapa Final'!B10</f>
        <v>Insuficiente información para elaborarlos planes financieros</v>
      </c>
      <c r="C10" s="611" t="str">
        <f>'Mapa Final'!C10</f>
        <v>Incumplimiento de las metas establecidas</v>
      </c>
      <c r="D10" s="611" t="str">
        <f>'Mapa Final'!D10</f>
        <v xml:space="preserve">1. Falta de lineamientos e instrucciones claras y oportunas para el desarrollo del trabajo.
2.  No contar con la información necesaria para elaborar y proyectar oportunamente el anteproyecto de presupuesto, el plan operativo anual de Inversión POAI y el marco de gasto de mediano plazo MGMP.
3. Falta de un software que apoye la generación de reportes estadísticos automáticos para contar con información histórica que permita programar y proyectar los recursos presupuestales. Se traslada a plan de acción de la próxima vigencia, para coordinar con Unidad de Informática.
</v>
      </c>
      <c r="E10" s="440" t="str">
        <f>'Mapa Final'!E10</f>
        <v>Falta de información</v>
      </c>
      <c r="F10" s="440" t="str">
        <f>'Mapa Final'!F10</f>
        <v>No contar con la información de las necesidades de la Rama Judical para la elaboración del anteproyecto de presupuesto, POAI y MGMP  oportunamente para gestionar las actividades que conllevan a la planeación financiera y presupuestal de la Entidad.</v>
      </c>
      <c r="G10" s="440" t="str">
        <f>'Mapa Final'!G10</f>
        <v>Ejecución y Administración de Procesos</v>
      </c>
      <c r="H10" s="601" t="str">
        <f>'Mapa Final'!I10</f>
        <v>Muy Baja</v>
      </c>
      <c r="I10" s="603" t="str">
        <f>'Mapa Final'!L10</f>
        <v>Leve</v>
      </c>
      <c r="J10" s="603" t="str">
        <f>'Mapa Final'!N10</f>
        <v>Bajo</v>
      </c>
      <c r="K10" s="579" t="str">
        <f>'Mapa Final'!AA10</f>
        <v>Muy Baja</v>
      </c>
      <c r="L10" s="579" t="str">
        <f>'Mapa Final'!AE10</f>
        <v>Leve</v>
      </c>
      <c r="M10" s="601" t="str">
        <f>'Mapa Final'!AG10</f>
        <v>Bajo</v>
      </c>
      <c r="N10" s="579" t="str">
        <f>'Mapa Final'!AH10</f>
        <v>Evitar</v>
      </c>
      <c r="O10" s="617" t="s">
        <v>653</v>
      </c>
      <c r="P10" s="620" t="s">
        <v>179</v>
      </c>
      <c r="Q10" s="620"/>
      <c r="R10" s="575">
        <v>44197</v>
      </c>
      <c r="S10" s="575">
        <v>44561</v>
      </c>
      <c r="T10" s="617" t="s">
        <v>657</v>
      </c>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c r="BT10" s="284"/>
      <c r="BU10" s="284"/>
      <c r="BV10" s="284"/>
      <c r="BW10" s="284"/>
      <c r="BX10" s="284"/>
      <c r="BY10" s="284"/>
      <c r="BZ10" s="284"/>
      <c r="CA10" s="284"/>
      <c r="CB10" s="284"/>
      <c r="CC10" s="284"/>
      <c r="CD10" s="284"/>
      <c r="CE10" s="284"/>
      <c r="CF10" s="284"/>
      <c r="CG10" s="284"/>
      <c r="CH10" s="284"/>
      <c r="CI10" s="284"/>
      <c r="CJ10" s="284"/>
      <c r="CK10" s="284"/>
      <c r="CL10" s="284"/>
      <c r="CM10" s="284"/>
      <c r="CN10" s="284"/>
      <c r="CO10" s="284"/>
      <c r="CP10" s="284"/>
      <c r="CQ10" s="284"/>
      <c r="CR10" s="284"/>
      <c r="CS10" s="284"/>
      <c r="CT10" s="284"/>
      <c r="CU10" s="284"/>
      <c r="CV10" s="284"/>
      <c r="CW10" s="284"/>
      <c r="CX10" s="284"/>
      <c r="CY10" s="284"/>
      <c r="CZ10" s="284"/>
      <c r="DA10" s="284"/>
      <c r="DB10" s="284"/>
      <c r="DC10" s="284"/>
      <c r="DD10" s="284"/>
      <c r="DE10" s="284"/>
      <c r="DF10" s="284"/>
      <c r="DG10" s="284"/>
      <c r="DH10" s="284"/>
      <c r="DI10" s="284"/>
      <c r="DJ10" s="284"/>
      <c r="DK10" s="284"/>
      <c r="DL10" s="284"/>
      <c r="DM10" s="284"/>
      <c r="DN10" s="284"/>
      <c r="DO10" s="284"/>
      <c r="DP10" s="284"/>
      <c r="DQ10" s="284"/>
      <c r="DR10" s="284"/>
      <c r="DS10" s="284"/>
      <c r="DT10" s="284"/>
      <c r="DU10" s="284"/>
      <c r="DV10" s="284"/>
      <c r="DW10" s="284"/>
      <c r="DX10" s="284"/>
      <c r="DY10" s="284"/>
      <c r="DZ10" s="284"/>
      <c r="EA10" s="284"/>
      <c r="EB10" s="284"/>
      <c r="EC10" s="284"/>
      <c r="ED10" s="284"/>
      <c r="EE10" s="284"/>
      <c r="EF10" s="284"/>
      <c r="EG10" s="284"/>
      <c r="EH10" s="284"/>
      <c r="EI10" s="284"/>
      <c r="EJ10" s="284"/>
      <c r="EK10" s="284"/>
      <c r="EL10" s="284"/>
      <c r="EM10" s="284"/>
      <c r="EN10" s="284"/>
      <c r="EO10" s="284"/>
      <c r="EP10" s="284"/>
      <c r="EQ10" s="284"/>
      <c r="ER10" s="284"/>
      <c r="ES10" s="284"/>
      <c r="ET10" s="284"/>
      <c r="EU10" s="284"/>
      <c r="EV10" s="284"/>
      <c r="EW10" s="284"/>
      <c r="EX10" s="284"/>
      <c r="EY10" s="284"/>
      <c r="EZ10" s="284"/>
      <c r="FA10" s="284"/>
      <c r="FB10" s="284"/>
      <c r="FC10" s="284"/>
      <c r="FD10" s="284"/>
      <c r="FE10" s="284"/>
      <c r="FF10" s="284"/>
      <c r="FG10" s="284"/>
      <c r="FH10" s="284"/>
      <c r="FI10" s="284"/>
      <c r="FJ10" s="284"/>
      <c r="FK10" s="284"/>
      <c r="FL10" s="284"/>
      <c r="FM10" s="284"/>
      <c r="FN10" s="284"/>
      <c r="FO10" s="284"/>
      <c r="FP10" s="284"/>
      <c r="FQ10" s="284"/>
      <c r="FR10" s="284"/>
      <c r="FS10" s="284"/>
      <c r="FT10" s="284"/>
    </row>
    <row r="11" spans="1:278" s="285" customFormat="1" ht="38.4" customHeight="1" x14ac:dyDescent="0.3">
      <c r="A11" s="609"/>
      <c r="B11" s="378"/>
      <c r="C11" s="612"/>
      <c r="D11" s="612"/>
      <c r="E11" s="438"/>
      <c r="F11" s="438"/>
      <c r="G11" s="438"/>
      <c r="H11" s="602"/>
      <c r="I11" s="604"/>
      <c r="J11" s="604"/>
      <c r="K11" s="580"/>
      <c r="L11" s="580"/>
      <c r="M11" s="602"/>
      <c r="N11" s="580"/>
      <c r="O11" s="622"/>
      <c r="P11" s="576"/>
      <c r="Q11" s="576"/>
      <c r="R11" s="576"/>
      <c r="S11" s="576"/>
      <c r="T11" s="618"/>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c r="BR11" s="284"/>
      <c r="BS11" s="284"/>
      <c r="BT11" s="284"/>
      <c r="BU11" s="284"/>
      <c r="BV11" s="284"/>
      <c r="BW11" s="284"/>
      <c r="BX11" s="284"/>
      <c r="BY11" s="284"/>
      <c r="BZ11" s="284"/>
      <c r="CA11" s="284"/>
      <c r="CB11" s="284"/>
      <c r="CC11" s="284"/>
      <c r="CD11" s="284"/>
      <c r="CE11" s="284"/>
      <c r="CF11" s="284"/>
      <c r="CG11" s="284"/>
      <c r="CH11" s="284"/>
      <c r="CI11" s="284"/>
      <c r="CJ11" s="284"/>
      <c r="CK11" s="284"/>
      <c r="CL11" s="284"/>
      <c r="CM11" s="284"/>
      <c r="CN11" s="284"/>
      <c r="CO11" s="284"/>
      <c r="CP11" s="284"/>
      <c r="CQ11" s="284"/>
      <c r="CR11" s="284"/>
      <c r="CS11" s="284"/>
      <c r="CT11" s="284"/>
      <c r="CU11" s="284"/>
      <c r="CV11" s="284"/>
      <c r="CW11" s="284"/>
      <c r="CX11" s="284"/>
      <c r="CY11" s="284"/>
      <c r="CZ11" s="284"/>
      <c r="DA11" s="284"/>
      <c r="DB11" s="284"/>
      <c r="DC11" s="284"/>
      <c r="DD11" s="284"/>
      <c r="DE11" s="284"/>
      <c r="DF11" s="284"/>
      <c r="DG11" s="284"/>
      <c r="DH11" s="284"/>
      <c r="DI11" s="284"/>
      <c r="DJ11" s="284"/>
      <c r="DK11" s="284"/>
      <c r="DL11" s="284"/>
      <c r="DM11" s="284"/>
      <c r="DN11" s="284"/>
      <c r="DO11" s="284"/>
      <c r="DP11" s="284"/>
      <c r="DQ11" s="284"/>
      <c r="DR11" s="284"/>
      <c r="DS11" s="284"/>
      <c r="DT11" s="284"/>
      <c r="DU11" s="284"/>
      <c r="DV11" s="284"/>
      <c r="DW11" s="284"/>
      <c r="DX11" s="284"/>
      <c r="DY11" s="284"/>
      <c r="DZ11" s="284"/>
      <c r="EA11" s="284"/>
      <c r="EB11" s="284"/>
      <c r="EC11" s="284"/>
      <c r="ED11" s="284"/>
      <c r="EE11" s="284"/>
      <c r="EF11" s="284"/>
      <c r="EG11" s="284"/>
      <c r="EH11" s="284"/>
      <c r="EI11" s="284"/>
      <c r="EJ11" s="284"/>
      <c r="EK11" s="284"/>
      <c r="EL11" s="284"/>
      <c r="EM11" s="284"/>
      <c r="EN11" s="284"/>
      <c r="EO11" s="284"/>
      <c r="EP11" s="284"/>
      <c r="EQ11" s="284"/>
      <c r="ER11" s="284"/>
      <c r="ES11" s="284"/>
      <c r="ET11" s="284"/>
      <c r="EU11" s="284"/>
      <c r="EV11" s="284"/>
      <c r="EW11" s="284"/>
      <c r="EX11" s="284"/>
      <c r="EY11" s="284"/>
      <c r="EZ11" s="284"/>
      <c r="FA11" s="284"/>
      <c r="FB11" s="284"/>
      <c r="FC11" s="284"/>
      <c r="FD11" s="284"/>
      <c r="FE11" s="284"/>
      <c r="FF11" s="284"/>
      <c r="FG11" s="284"/>
      <c r="FH11" s="284"/>
      <c r="FI11" s="284"/>
      <c r="FJ11" s="284"/>
      <c r="FK11" s="284"/>
      <c r="FL11" s="284"/>
      <c r="FM11" s="284"/>
      <c r="FN11" s="284"/>
      <c r="FO11" s="284"/>
      <c r="FP11" s="284"/>
      <c r="FQ11" s="284"/>
      <c r="FR11" s="284"/>
      <c r="FS11" s="284"/>
      <c r="FT11" s="284"/>
    </row>
    <row r="12" spans="1:278" s="285" customFormat="1" ht="40.950000000000003" customHeight="1" x14ac:dyDescent="0.3">
      <c r="A12" s="609"/>
      <c r="B12" s="378"/>
      <c r="C12" s="612"/>
      <c r="D12" s="612"/>
      <c r="E12" s="438"/>
      <c r="F12" s="438"/>
      <c r="G12" s="438"/>
      <c r="H12" s="602"/>
      <c r="I12" s="604"/>
      <c r="J12" s="604"/>
      <c r="K12" s="580"/>
      <c r="L12" s="580"/>
      <c r="M12" s="602"/>
      <c r="N12" s="580"/>
      <c r="O12" s="622"/>
      <c r="P12" s="576"/>
      <c r="Q12" s="576"/>
      <c r="R12" s="576"/>
      <c r="S12" s="576"/>
      <c r="T12" s="618"/>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c r="BR12" s="284"/>
      <c r="BS12" s="284"/>
      <c r="BT12" s="284"/>
      <c r="BU12" s="284"/>
      <c r="BV12" s="284"/>
      <c r="BW12" s="284"/>
      <c r="BX12" s="284"/>
      <c r="BY12" s="284"/>
      <c r="BZ12" s="284"/>
      <c r="CA12" s="284"/>
      <c r="CB12" s="284"/>
      <c r="CC12" s="284"/>
      <c r="CD12" s="284"/>
      <c r="CE12" s="284"/>
      <c r="CF12" s="284"/>
      <c r="CG12" s="284"/>
      <c r="CH12" s="284"/>
      <c r="CI12" s="284"/>
      <c r="CJ12" s="284"/>
      <c r="CK12" s="284"/>
      <c r="CL12" s="284"/>
      <c r="CM12" s="284"/>
      <c r="CN12" s="284"/>
      <c r="CO12" s="284"/>
      <c r="CP12" s="284"/>
      <c r="CQ12" s="284"/>
      <c r="CR12" s="284"/>
      <c r="CS12" s="284"/>
      <c r="CT12" s="284"/>
      <c r="CU12" s="284"/>
      <c r="CV12" s="284"/>
      <c r="CW12" s="284"/>
      <c r="CX12" s="284"/>
      <c r="CY12" s="284"/>
      <c r="CZ12" s="284"/>
      <c r="DA12" s="284"/>
      <c r="DB12" s="284"/>
      <c r="DC12" s="284"/>
      <c r="DD12" s="284"/>
      <c r="DE12" s="284"/>
      <c r="DF12" s="284"/>
      <c r="DG12" s="284"/>
      <c r="DH12" s="284"/>
      <c r="DI12" s="284"/>
      <c r="DJ12" s="284"/>
      <c r="DK12" s="284"/>
      <c r="DL12" s="284"/>
      <c r="DM12" s="284"/>
      <c r="DN12" s="284"/>
      <c r="DO12" s="284"/>
      <c r="DP12" s="284"/>
      <c r="DQ12" s="284"/>
      <c r="DR12" s="284"/>
      <c r="DS12" s="284"/>
      <c r="DT12" s="284"/>
      <c r="DU12" s="284"/>
      <c r="DV12" s="284"/>
      <c r="DW12" s="284"/>
      <c r="DX12" s="284"/>
      <c r="DY12" s="284"/>
      <c r="DZ12" s="284"/>
      <c r="EA12" s="284"/>
      <c r="EB12" s="284"/>
      <c r="EC12" s="284"/>
      <c r="ED12" s="284"/>
      <c r="EE12" s="284"/>
      <c r="EF12" s="284"/>
      <c r="EG12" s="284"/>
      <c r="EH12" s="284"/>
      <c r="EI12" s="284"/>
      <c r="EJ12" s="284"/>
      <c r="EK12" s="284"/>
      <c r="EL12" s="284"/>
      <c r="EM12" s="284"/>
      <c r="EN12" s="284"/>
      <c r="EO12" s="284"/>
      <c r="EP12" s="284"/>
      <c r="EQ12" s="284"/>
      <c r="ER12" s="284"/>
      <c r="ES12" s="284"/>
      <c r="ET12" s="284"/>
      <c r="EU12" s="284"/>
      <c r="EV12" s="284"/>
      <c r="EW12" s="284"/>
      <c r="EX12" s="284"/>
      <c r="EY12" s="284"/>
      <c r="EZ12" s="284"/>
      <c r="FA12" s="284"/>
      <c r="FB12" s="284"/>
      <c r="FC12" s="284"/>
      <c r="FD12" s="284"/>
      <c r="FE12" s="284"/>
      <c r="FF12" s="284"/>
      <c r="FG12" s="284"/>
      <c r="FH12" s="284"/>
      <c r="FI12" s="284"/>
      <c r="FJ12" s="284"/>
      <c r="FK12" s="284"/>
      <c r="FL12" s="284"/>
      <c r="FM12" s="284"/>
      <c r="FN12" s="284"/>
      <c r="FO12" s="284"/>
      <c r="FP12" s="284"/>
      <c r="FQ12" s="284"/>
      <c r="FR12" s="284"/>
      <c r="FS12" s="284"/>
      <c r="FT12" s="284"/>
    </row>
    <row r="13" spans="1:278" s="285" customFormat="1" ht="86.25" customHeight="1" x14ac:dyDescent="0.3">
      <c r="A13" s="609"/>
      <c r="B13" s="378"/>
      <c r="C13" s="612"/>
      <c r="D13" s="612"/>
      <c r="E13" s="438"/>
      <c r="F13" s="438"/>
      <c r="G13" s="438"/>
      <c r="H13" s="602"/>
      <c r="I13" s="604"/>
      <c r="J13" s="604"/>
      <c r="K13" s="580"/>
      <c r="L13" s="580"/>
      <c r="M13" s="602"/>
      <c r="N13" s="580"/>
      <c r="O13" s="622"/>
      <c r="P13" s="576"/>
      <c r="Q13" s="576"/>
      <c r="R13" s="576"/>
      <c r="S13" s="576"/>
      <c r="T13" s="618"/>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c r="BE13" s="284"/>
      <c r="BF13" s="284"/>
      <c r="BG13" s="284"/>
      <c r="BH13" s="284"/>
      <c r="BI13" s="284"/>
      <c r="BJ13" s="284"/>
      <c r="BK13" s="284"/>
      <c r="BL13" s="284"/>
      <c r="BM13" s="284"/>
      <c r="BN13" s="284"/>
      <c r="BO13" s="284"/>
      <c r="BP13" s="284"/>
      <c r="BQ13" s="284"/>
      <c r="BR13" s="284"/>
      <c r="BS13" s="284"/>
      <c r="BT13" s="284"/>
      <c r="BU13" s="284"/>
      <c r="BV13" s="284"/>
      <c r="BW13" s="284"/>
      <c r="BX13" s="284"/>
      <c r="BY13" s="284"/>
      <c r="BZ13" s="284"/>
      <c r="CA13" s="284"/>
      <c r="CB13" s="284"/>
      <c r="CC13" s="284"/>
      <c r="CD13" s="284"/>
      <c r="CE13" s="284"/>
      <c r="CF13" s="284"/>
      <c r="CG13" s="284"/>
      <c r="CH13" s="284"/>
      <c r="CI13" s="284"/>
      <c r="CJ13" s="284"/>
      <c r="CK13" s="284"/>
      <c r="CL13" s="284"/>
      <c r="CM13" s="284"/>
      <c r="CN13" s="284"/>
      <c r="CO13" s="284"/>
      <c r="CP13" s="284"/>
      <c r="CQ13" s="284"/>
      <c r="CR13" s="284"/>
      <c r="CS13" s="284"/>
      <c r="CT13" s="284"/>
      <c r="CU13" s="284"/>
      <c r="CV13" s="284"/>
      <c r="CW13" s="284"/>
      <c r="CX13" s="284"/>
      <c r="CY13" s="284"/>
      <c r="CZ13" s="284"/>
      <c r="DA13" s="284"/>
      <c r="DB13" s="284"/>
      <c r="DC13" s="284"/>
      <c r="DD13" s="284"/>
      <c r="DE13" s="284"/>
      <c r="DF13" s="284"/>
      <c r="DG13" s="284"/>
      <c r="DH13" s="284"/>
      <c r="DI13" s="284"/>
      <c r="DJ13" s="284"/>
      <c r="DK13" s="284"/>
      <c r="DL13" s="284"/>
      <c r="DM13" s="284"/>
      <c r="DN13" s="284"/>
      <c r="DO13" s="284"/>
      <c r="DP13" s="284"/>
      <c r="DQ13" s="284"/>
      <c r="DR13" s="284"/>
      <c r="DS13" s="284"/>
      <c r="DT13" s="284"/>
      <c r="DU13" s="284"/>
      <c r="DV13" s="284"/>
      <c r="DW13" s="284"/>
      <c r="DX13" s="284"/>
      <c r="DY13" s="284"/>
      <c r="DZ13" s="284"/>
      <c r="EA13" s="284"/>
      <c r="EB13" s="284"/>
      <c r="EC13" s="284"/>
      <c r="ED13" s="284"/>
      <c r="EE13" s="284"/>
      <c r="EF13" s="284"/>
      <c r="EG13" s="284"/>
      <c r="EH13" s="284"/>
      <c r="EI13" s="284"/>
      <c r="EJ13" s="284"/>
      <c r="EK13" s="284"/>
      <c r="EL13" s="284"/>
      <c r="EM13" s="284"/>
      <c r="EN13" s="284"/>
      <c r="EO13" s="284"/>
      <c r="EP13" s="284"/>
      <c r="EQ13" s="284"/>
      <c r="ER13" s="284"/>
      <c r="ES13" s="284"/>
      <c r="ET13" s="284"/>
      <c r="EU13" s="284"/>
      <c r="EV13" s="284"/>
      <c r="EW13" s="284"/>
      <c r="EX13" s="284"/>
      <c r="EY13" s="284"/>
      <c r="EZ13" s="284"/>
      <c r="FA13" s="284"/>
      <c r="FB13" s="284"/>
      <c r="FC13" s="284"/>
      <c r="FD13" s="284"/>
      <c r="FE13" s="284"/>
      <c r="FF13" s="284"/>
      <c r="FG13" s="284"/>
      <c r="FH13" s="284"/>
      <c r="FI13" s="284"/>
      <c r="FJ13" s="284"/>
      <c r="FK13" s="284"/>
      <c r="FL13" s="284"/>
      <c r="FM13" s="284"/>
      <c r="FN13" s="284"/>
      <c r="FO13" s="284"/>
      <c r="FP13" s="284"/>
      <c r="FQ13" s="284"/>
      <c r="FR13" s="284"/>
      <c r="FS13" s="284"/>
      <c r="FT13" s="284"/>
    </row>
    <row r="14" spans="1:278" s="285" customFormat="1" ht="238.5" customHeight="1" thickBot="1" x14ac:dyDescent="0.35">
      <c r="A14" s="616"/>
      <c r="B14" s="613"/>
      <c r="C14" s="614"/>
      <c r="D14" s="614"/>
      <c r="E14" s="615"/>
      <c r="F14" s="615"/>
      <c r="G14" s="615"/>
      <c r="H14" s="606"/>
      <c r="I14" s="607"/>
      <c r="J14" s="607"/>
      <c r="K14" s="582"/>
      <c r="L14" s="582"/>
      <c r="M14" s="606"/>
      <c r="N14" s="582"/>
      <c r="O14" s="623"/>
      <c r="P14" s="594"/>
      <c r="Q14" s="594"/>
      <c r="R14" s="594"/>
      <c r="S14" s="594"/>
      <c r="T14" s="619"/>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284"/>
      <c r="AX14" s="284"/>
      <c r="AY14" s="284"/>
      <c r="AZ14" s="284"/>
      <c r="BA14" s="284"/>
      <c r="BB14" s="284"/>
      <c r="BC14" s="284"/>
      <c r="BD14" s="284"/>
      <c r="BE14" s="284"/>
      <c r="BF14" s="284"/>
      <c r="BG14" s="284"/>
      <c r="BH14" s="284"/>
      <c r="BI14" s="284"/>
      <c r="BJ14" s="284"/>
      <c r="BK14" s="284"/>
      <c r="BL14" s="284"/>
      <c r="BM14" s="284"/>
      <c r="BN14" s="284"/>
      <c r="BO14" s="284"/>
      <c r="BP14" s="284"/>
      <c r="BQ14" s="284"/>
      <c r="BR14" s="284"/>
      <c r="BS14" s="284"/>
      <c r="BT14" s="284"/>
      <c r="BU14" s="284"/>
      <c r="BV14" s="284"/>
      <c r="BW14" s="284"/>
      <c r="BX14" s="284"/>
      <c r="BY14" s="284"/>
      <c r="BZ14" s="284"/>
      <c r="CA14" s="284"/>
      <c r="CB14" s="284"/>
      <c r="CC14" s="284"/>
      <c r="CD14" s="284"/>
      <c r="CE14" s="284"/>
      <c r="CF14" s="284"/>
      <c r="CG14" s="284"/>
      <c r="CH14" s="284"/>
      <c r="CI14" s="284"/>
      <c r="CJ14" s="284"/>
      <c r="CK14" s="284"/>
      <c r="CL14" s="284"/>
      <c r="CM14" s="284"/>
      <c r="CN14" s="284"/>
      <c r="CO14" s="284"/>
      <c r="CP14" s="284"/>
      <c r="CQ14" s="284"/>
      <c r="CR14" s="284"/>
      <c r="CS14" s="284"/>
      <c r="CT14" s="284"/>
      <c r="CU14" s="284"/>
      <c r="CV14" s="284"/>
      <c r="CW14" s="284"/>
      <c r="CX14" s="284"/>
      <c r="CY14" s="284"/>
      <c r="CZ14" s="284"/>
      <c r="DA14" s="284"/>
      <c r="DB14" s="284"/>
      <c r="DC14" s="284"/>
      <c r="DD14" s="284"/>
      <c r="DE14" s="284"/>
      <c r="DF14" s="284"/>
      <c r="DG14" s="284"/>
      <c r="DH14" s="284"/>
      <c r="DI14" s="284"/>
      <c r="DJ14" s="284"/>
      <c r="DK14" s="284"/>
      <c r="DL14" s="284"/>
      <c r="DM14" s="284"/>
      <c r="DN14" s="284"/>
      <c r="DO14" s="284"/>
      <c r="DP14" s="284"/>
      <c r="DQ14" s="284"/>
      <c r="DR14" s="284"/>
      <c r="DS14" s="284"/>
      <c r="DT14" s="284"/>
      <c r="DU14" s="284"/>
      <c r="DV14" s="284"/>
      <c r="DW14" s="284"/>
      <c r="DX14" s="284"/>
      <c r="DY14" s="284"/>
      <c r="DZ14" s="284"/>
      <c r="EA14" s="284"/>
      <c r="EB14" s="284"/>
      <c r="EC14" s="284"/>
      <c r="ED14" s="284"/>
      <c r="EE14" s="284"/>
      <c r="EF14" s="284"/>
      <c r="EG14" s="284"/>
      <c r="EH14" s="284"/>
      <c r="EI14" s="284"/>
      <c r="EJ14" s="284"/>
      <c r="EK14" s="284"/>
      <c r="EL14" s="284"/>
      <c r="EM14" s="284"/>
      <c r="EN14" s="284"/>
      <c r="EO14" s="284"/>
      <c r="EP14" s="284"/>
      <c r="EQ14" s="284"/>
      <c r="ER14" s="284"/>
      <c r="ES14" s="284"/>
      <c r="ET14" s="284"/>
      <c r="EU14" s="284"/>
      <c r="EV14" s="284"/>
      <c r="EW14" s="284"/>
      <c r="EX14" s="284"/>
      <c r="EY14" s="284"/>
      <c r="EZ14" s="284"/>
      <c r="FA14" s="284"/>
      <c r="FB14" s="284"/>
      <c r="FC14" s="284"/>
      <c r="FD14" s="284"/>
      <c r="FE14" s="284"/>
      <c r="FF14" s="284"/>
      <c r="FG14" s="284"/>
      <c r="FH14" s="284"/>
      <c r="FI14" s="284"/>
      <c r="FJ14" s="284"/>
      <c r="FK14" s="284"/>
      <c r="FL14" s="284"/>
      <c r="FM14" s="284"/>
      <c r="FN14" s="284"/>
      <c r="FO14" s="284"/>
      <c r="FP14" s="284"/>
      <c r="FQ14" s="284"/>
      <c r="FR14" s="284"/>
      <c r="FS14" s="284"/>
      <c r="FT14" s="284"/>
    </row>
    <row r="15" spans="1:278" s="285" customFormat="1" ht="21.6" customHeight="1" x14ac:dyDescent="0.3">
      <c r="A15" s="608">
        <f>'Mapa Final'!A14</f>
        <v>2</v>
      </c>
      <c r="B15" s="610" t="str">
        <f>'Mapa Final'!B14</f>
        <v>Hurto de dinero y perdida de cheques</v>
      </c>
      <c r="C15" s="611" t="str">
        <f>'Mapa Final'!C14</f>
        <v>Afectación Económica</v>
      </c>
      <c r="D15" s="611" t="str">
        <f>'Mapa Final'!D14</f>
        <v xml:space="preserve">1. Falta de control del responsable del manejo de las claves y mecanismos de seguridad electrónica.
2. Falta de control  en el proceso de gestion y transporte de los mismos.
3. Falsificación de las firmas autorizadas y sellos.
4. Adulteración, modificación, falsificación de documentos, datos  y/o ingreso de información en los sistemas de personas, que no tienen  vínculo laboral o contractual, compromiso de pago de otra índole.
5. Incumplimiento a los procesos duales en los pagos </v>
      </c>
      <c r="E15" s="440" t="str">
        <f>'Mapa Final'!E14</f>
        <v>Falta de control</v>
      </c>
      <c r="F15" s="440" t="str">
        <f>'Mapa Final'!F14</f>
        <v xml:space="preserve">Pérdida de dinero o cheques en las cuentas de la Rama Judicial </v>
      </c>
      <c r="G15" s="440" t="str">
        <f>'Mapa Final'!G14</f>
        <v>Ejecución y Administración de Procesos</v>
      </c>
      <c r="H15" s="601" t="str">
        <f>'Mapa Final'!I14</f>
        <v>Muy Baja</v>
      </c>
      <c r="I15" s="603" t="str">
        <f>'Mapa Final'!L14</f>
        <v>Mayor</v>
      </c>
      <c r="J15" s="603" t="str">
        <f>'Mapa Final'!N14</f>
        <v xml:space="preserve">Alto </v>
      </c>
      <c r="K15" s="579" t="str">
        <f>'Mapa Final'!AA14</f>
        <v>Muy Baja</v>
      </c>
      <c r="L15" s="579" t="str">
        <f>'Mapa Final'!AE14</f>
        <v>Mayor</v>
      </c>
      <c r="M15" s="601" t="str">
        <f>'Mapa Final'!AG14</f>
        <v xml:space="preserve">Alto </v>
      </c>
      <c r="N15" s="579" t="str">
        <f>'Mapa Final'!AH14</f>
        <v>Evitar</v>
      </c>
      <c r="O15" s="264" t="s">
        <v>587</v>
      </c>
      <c r="P15" s="620" t="s">
        <v>179</v>
      </c>
      <c r="Q15" s="620" t="s">
        <v>179</v>
      </c>
      <c r="R15" s="575">
        <v>44197</v>
      </c>
      <c r="S15" s="575">
        <v>44561</v>
      </c>
      <c r="T15" s="577" t="s">
        <v>627</v>
      </c>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c r="BI15" s="284"/>
      <c r="BJ15" s="284"/>
      <c r="BK15" s="284"/>
      <c r="BL15" s="284"/>
      <c r="BM15" s="284"/>
      <c r="BN15" s="284"/>
      <c r="BO15" s="284"/>
      <c r="BP15" s="284"/>
      <c r="BQ15" s="284"/>
      <c r="BR15" s="284"/>
      <c r="BS15" s="284"/>
      <c r="BT15" s="284"/>
      <c r="BU15" s="284"/>
      <c r="BV15" s="284"/>
      <c r="BW15" s="284"/>
      <c r="BX15" s="284"/>
      <c r="BY15" s="284"/>
      <c r="BZ15" s="284"/>
      <c r="CA15" s="284"/>
      <c r="CB15" s="284"/>
      <c r="CC15" s="284"/>
      <c r="CD15" s="284"/>
      <c r="CE15" s="284"/>
      <c r="CF15" s="284"/>
      <c r="CG15" s="284"/>
      <c r="CH15" s="284"/>
      <c r="CI15" s="284"/>
      <c r="CJ15" s="284"/>
      <c r="CK15" s="284"/>
      <c r="CL15" s="284"/>
      <c r="CM15" s="284"/>
      <c r="CN15" s="284"/>
      <c r="CO15" s="284"/>
      <c r="CP15" s="284"/>
      <c r="CQ15" s="284"/>
      <c r="CR15" s="284"/>
      <c r="CS15" s="284"/>
      <c r="CT15" s="284"/>
      <c r="CU15" s="284"/>
      <c r="CV15" s="284"/>
      <c r="CW15" s="284"/>
      <c r="CX15" s="284"/>
      <c r="CY15" s="284"/>
      <c r="CZ15" s="284"/>
      <c r="DA15" s="284"/>
      <c r="DB15" s="284"/>
      <c r="DC15" s="284"/>
      <c r="DD15" s="284"/>
      <c r="DE15" s="284"/>
      <c r="DF15" s="284"/>
      <c r="DG15" s="284"/>
      <c r="DH15" s="284"/>
      <c r="DI15" s="284"/>
      <c r="DJ15" s="284"/>
      <c r="DK15" s="284"/>
      <c r="DL15" s="284"/>
      <c r="DM15" s="284"/>
      <c r="DN15" s="284"/>
      <c r="DO15" s="284"/>
      <c r="DP15" s="284"/>
      <c r="DQ15" s="284"/>
      <c r="DR15" s="284"/>
      <c r="DS15" s="284"/>
      <c r="DT15" s="284"/>
      <c r="DU15" s="284"/>
      <c r="DV15" s="284"/>
      <c r="DW15" s="284"/>
      <c r="DX15" s="284"/>
      <c r="DY15" s="284"/>
      <c r="DZ15" s="284"/>
      <c r="EA15" s="284"/>
      <c r="EB15" s="284"/>
      <c r="EC15" s="284"/>
      <c r="ED15" s="284"/>
      <c r="EE15" s="284"/>
      <c r="EF15" s="284"/>
      <c r="EG15" s="284"/>
      <c r="EH15" s="284"/>
      <c r="EI15" s="284"/>
      <c r="EJ15" s="284"/>
      <c r="EK15" s="284"/>
      <c r="EL15" s="284"/>
      <c r="EM15" s="284"/>
      <c r="EN15" s="284"/>
      <c r="EO15" s="284"/>
      <c r="EP15" s="284"/>
      <c r="EQ15" s="284"/>
      <c r="ER15" s="284"/>
      <c r="ES15" s="284"/>
      <c r="ET15" s="284"/>
      <c r="EU15" s="284"/>
      <c r="EV15" s="284"/>
      <c r="EW15" s="284"/>
      <c r="EX15" s="284"/>
      <c r="EY15" s="284"/>
      <c r="EZ15" s="284"/>
      <c r="FA15" s="284"/>
      <c r="FB15" s="284"/>
      <c r="FC15" s="284"/>
      <c r="FD15" s="284"/>
      <c r="FE15" s="284"/>
      <c r="FF15" s="284"/>
      <c r="FG15" s="284"/>
      <c r="FH15" s="284"/>
      <c r="FI15" s="284"/>
      <c r="FJ15" s="284"/>
      <c r="FK15" s="284"/>
      <c r="FL15" s="284"/>
      <c r="FM15" s="284"/>
      <c r="FN15" s="284"/>
      <c r="FO15" s="284"/>
      <c r="FP15" s="284"/>
      <c r="FQ15" s="284"/>
      <c r="FR15" s="284"/>
      <c r="FS15" s="284"/>
      <c r="FT15" s="284"/>
    </row>
    <row r="16" spans="1:278" s="285" customFormat="1" ht="21.6" customHeight="1" x14ac:dyDescent="0.3">
      <c r="A16" s="609"/>
      <c r="B16" s="378"/>
      <c r="C16" s="612"/>
      <c r="D16" s="612"/>
      <c r="E16" s="438"/>
      <c r="F16" s="438"/>
      <c r="G16" s="438"/>
      <c r="H16" s="602"/>
      <c r="I16" s="604"/>
      <c r="J16" s="604"/>
      <c r="K16" s="580"/>
      <c r="L16" s="580"/>
      <c r="M16" s="602"/>
      <c r="N16" s="580"/>
      <c r="O16" s="264" t="s">
        <v>588</v>
      </c>
      <c r="P16" s="576"/>
      <c r="Q16" s="576"/>
      <c r="R16" s="576"/>
      <c r="S16" s="576"/>
      <c r="T16" s="578"/>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c r="BV16" s="284"/>
      <c r="BW16" s="284"/>
      <c r="BX16" s="284"/>
      <c r="BY16" s="284"/>
      <c r="BZ16" s="284"/>
      <c r="CA16" s="284"/>
      <c r="CB16" s="284"/>
      <c r="CC16" s="284"/>
      <c r="CD16" s="284"/>
      <c r="CE16" s="284"/>
      <c r="CF16" s="284"/>
      <c r="CG16" s="284"/>
      <c r="CH16" s="284"/>
      <c r="CI16" s="284"/>
      <c r="CJ16" s="284"/>
      <c r="CK16" s="284"/>
      <c r="CL16" s="284"/>
      <c r="CM16" s="284"/>
      <c r="CN16" s="284"/>
      <c r="CO16" s="284"/>
      <c r="CP16" s="284"/>
      <c r="CQ16" s="284"/>
      <c r="CR16" s="284"/>
      <c r="CS16" s="284"/>
      <c r="CT16" s="284"/>
      <c r="CU16" s="284"/>
      <c r="CV16" s="284"/>
      <c r="CW16" s="284"/>
      <c r="CX16" s="284"/>
      <c r="CY16" s="284"/>
      <c r="CZ16" s="284"/>
      <c r="DA16" s="284"/>
      <c r="DB16" s="284"/>
      <c r="DC16" s="284"/>
      <c r="DD16" s="284"/>
      <c r="DE16" s="284"/>
      <c r="DF16" s="284"/>
      <c r="DG16" s="284"/>
      <c r="DH16" s="284"/>
      <c r="DI16" s="284"/>
      <c r="DJ16" s="284"/>
      <c r="DK16" s="284"/>
      <c r="DL16" s="284"/>
      <c r="DM16" s="284"/>
      <c r="DN16" s="284"/>
      <c r="DO16" s="284"/>
      <c r="DP16" s="284"/>
      <c r="DQ16" s="284"/>
      <c r="DR16" s="284"/>
      <c r="DS16" s="284"/>
      <c r="DT16" s="284"/>
      <c r="DU16" s="284"/>
      <c r="DV16" s="284"/>
      <c r="DW16" s="284"/>
      <c r="DX16" s="284"/>
      <c r="DY16" s="284"/>
      <c r="DZ16" s="284"/>
      <c r="EA16" s="284"/>
      <c r="EB16" s="284"/>
      <c r="EC16" s="284"/>
      <c r="ED16" s="284"/>
      <c r="EE16" s="284"/>
      <c r="EF16" s="284"/>
      <c r="EG16" s="284"/>
      <c r="EH16" s="284"/>
      <c r="EI16" s="284"/>
      <c r="EJ16" s="284"/>
      <c r="EK16" s="284"/>
      <c r="EL16" s="284"/>
      <c r="EM16" s="284"/>
      <c r="EN16" s="284"/>
      <c r="EO16" s="284"/>
      <c r="EP16" s="284"/>
      <c r="EQ16" s="284"/>
      <c r="ER16" s="284"/>
      <c r="ES16" s="284"/>
      <c r="ET16" s="284"/>
      <c r="EU16" s="284"/>
      <c r="EV16" s="284"/>
      <c r="EW16" s="284"/>
      <c r="EX16" s="284"/>
      <c r="EY16" s="284"/>
      <c r="EZ16" s="284"/>
      <c r="FA16" s="284"/>
      <c r="FB16" s="284"/>
      <c r="FC16" s="284"/>
      <c r="FD16" s="284"/>
      <c r="FE16" s="284"/>
      <c r="FF16" s="284"/>
      <c r="FG16" s="284"/>
      <c r="FH16" s="284"/>
      <c r="FI16" s="284"/>
      <c r="FJ16" s="284"/>
      <c r="FK16" s="284"/>
      <c r="FL16" s="284"/>
      <c r="FM16" s="284"/>
      <c r="FN16" s="284"/>
      <c r="FO16" s="284"/>
      <c r="FP16" s="284"/>
      <c r="FQ16" s="284"/>
      <c r="FR16" s="284"/>
      <c r="FS16" s="284"/>
      <c r="FT16" s="284"/>
    </row>
    <row r="17" spans="1:176" s="285" customFormat="1" ht="21.6" customHeight="1" x14ac:dyDescent="0.3">
      <c r="A17" s="609"/>
      <c r="B17" s="378"/>
      <c r="C17" s="612"/>
      <c r="D17" s="612"/>
      <c r="E17" s="438"/>
      <c r="F17" s="438"/>
      <c r="G17" s="438"/>
      <c r="H17" s="602"/>
      <c r="I17" s="604"/>
      <c r="J17" s="604"/>
      <c r="K17" s="580"/>
      <c r="L17" s="580"/>
      <c r="M17" s="602"/>
      <c r="N17" s="580"/>
      <c r="O17" s="264" t="s">
        <v>589</v>
      </c>
      <c r="P17" s="576"/>
      <c r="Q17" s="576"/>
      <c r="R17" s="576"/>
      <c r="S17" s="576"/>
      <c r="T17" s="578"/>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c r="BR17" s="284"/>
      <c r="BS17" s="284"/>
      <c r="BT17" s="284"/>
      <c r="BU17" s="284"/>
      <c r="BV17" s="284"/>
      <c r="BW17" s="284"/>
      <c r="BX17" s="284"/>
      <c r="BY17" s="284"/>
      <c r="BZ17" s="284"/>
      <c r="CA17" s="284"/>
      <c r="CB17" s="284"/>
      <c r="CC17" s="284"/>
      <c r="CD17" s="284"/>
      <c r="CE17" s="284"/>
      <c r="CF17" s="284"/>
      <c r="CG17" s="284"/>
      <c r="CH17" s="284"/>
      <c r="CI17" s="284"/>
      <c r="CJ17" s="284"/>
      <c r="CK17" s="284"/>
      <c r="CL17" s="284"/>
      <c r="CM17" s="284"/>
      <c r="CN17" s="284"/>
      <c r="CO17" s="284"/>
      <c r="CP17" s="284"/>
      <c r="CQ17" s="284"/>
      <c r="CR17" s="284"/>
      <c r="CS17" s="284"/>
      <c r="CT17" s="284"/>
      <c r="CU17" s="284"/>
      <c r="CV17" s="284"/>
      <c r="CW17" s="284"/>
      <c r="CX17" s="284"/>
      <c r="CY17" s="284"/>
      <c r="CZ17" s="284"/>
      <c r="DA17" s="284"/>
      <c r="DB17" s="284"/>
      <c r="DC17" s="284"/>
      <c r="DD17" s="284"/>
      <c r="DE17" s="284"/>
      <c r="DF17" s="284"/>
      <c r="DG17" s="284"/>
      <c r="DH17" s="284"/>
      <c r="DI17" s="284"/>
      <c r="DJ17" s="284"/>
      <c r="DK17" s="284"/>
      <c r="DL17" s="284"/>
      <c r="DM17" s="284"/>
      <c r="DN17" s="284"/>
      <c r="DO17" s="284"/>
      <c r="DP17" s="284"/>
      <c r="DQ17" s="284"/>
      <c r="DR17" s="284"/>
      <c r="DS17" s="284"/>
      <c r="DT17" s="284"/>
      <c r="DU17" s="284"/>
      <c r="DV17" s="284"/>
      <c r="DW17" s="284"/>
      <c r="DX17" s="284"/>
      <c r="DY17" s="284"/>
      <c r="DZ17" s="284"/>
      <c r="EA17" s="284"/>
      <c r="EB17" s="284"/>
      <c r="EC17" s="284"/>
      <c r="ED17" s="284"/>
      <c r="EE17" s="284"/>
      <c r="EF17" s="284"/>
      <c r="EG17" s="284"/>
      <c r="EH17" s="284"/>
      <c r="EI17" s="284"/>
      <c r="EJ17" s="284"/>
      <c r="EK17" s="284"/>
      <c r="EL17" s="284"/>
      <c r="EM17" s="284"/>
      <c r="EN17" s="284"/>
      <c r="EO17" s="284"/>
      <c r="EP17" s="284"/>
      <c r="EQ17" s="284"/>
      <c r="ER17" s="284"/>
      <c r="ES17" s="284"/>
      <c r="ET17" s="284"/>
      <c r="EU17" s="284"/>
      <c r="EV17" s="284"/>
      <c r="EW17" s="284"/>
      <c r="EX17" s="284"/>
      <c r="EY17" s="284"/>
      <c r="EZ17" s="284"/>
      <c r="FA17" s="284"/>
      <c r="FB17" s="284"/>
      <c r="FC17" s="284"/>
      <c r="FD17" s="284"/>
      <c r="FE17" s="284"/>
      <c r="FF17" s="284"/>
      <c r="FG17" s="284"/>
      <c r="FH17" s="284"/>
      <c r="FI17" s="284"/>
      <c r="FJ17" s="284"/>
      <c r="FK17" s="284"/>
      <c r="FL17" s="284"/>
      <c r="FM17" s="284"/>
      <c r="FN17" s="284"/>
      <c r="FO17" s="284"/>
      <c r="FP17" s="284"/>
      <c r="FQ17" s="284"/>
      <c r="FR17" s="284"/>
      <c r="FS17" s="284"/>
      <c r="FT17" s="284"/>
    </row>
    <row r="18" spans="1:176" s="285" customFormat="1" ht="25.2" customHeight="1" x14ac:dyDescent="0.3">
      <c r="A18" s="609"/>
      <c r="B18" s="378"/>
      <c r="C18" s="612"/>
      <c r="D18" s="612"/>
      <c r="E18" s="438"/>
      <c r="F18" s="438"/>
      <c r="G18" s="438"/>
      <c r="H18" s="602"/>
      <c r="I18" s="604"/>
      <c r="J18" s="604"/>
      <c r="K18" s="580"/>
      <c r="L18" s="580"/>
      <c r="M18" s="602"/>
      <c r="N18" s="580"/>
      <c r="O18" s="264" t="s">
        <v>590</v>
      </c>
      <c r="P18" s="576"/>
      <c r="Q18" s="576"/>
      <c r="R18" s="576"/>
      <c r="S18" s="576"/>
      <c r="T18" s="578"/>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284"/>
      <c r="CO18" s="284"/>
      <c r="CP18" s="284"/>
      <c r="CQ18" s="284"/>
      <c r="CR18" s="284"/>
      <c r="CS18" s="284"/>
      <c r="CT18" s="284"/>
      <c r="CU18" s="284"/>
      <c r="CV18" s="284"/>
      <c r="CW18" s="284"/>
      <c r="CX18" s="284"/>
      <c r="CY18" s="284"/>
      <c r="CZ18" s="284"/>
      <c r="DA18" s="284"/>
      <c r="DB18" s="284"/>
      <c r="DC18" s="284"/>
      <c r="DD18" s="284"/>
      <c r="DE18" s="284"/>
      <c r="DF18" s="284"/>
      <c r="DG18" s="284"/>
      <c r="DH18" s="284"/>
      <c r="DI18" s="284"/>
      <c r="DJ18" s="284"/>
      <c r="DK18" s="284"/>
      <c r="DL18" s="284"/>
      <c r="DM18" s="284"/>
      <c r="DN18" s="284"/>
      <c r="DO18" s="284"/>
      <c r="DP18" s="284"/>
      <c r="DQ18" s="284"/>
      <c r="DR18" s="284"/>
      <c r="DS18" s="284"/>
      <c r="DT18" s="284"/>
      <c r="DU18" s="284"/>
      <c r="DV18" s="284"/>
      <c r="DW18" s="284"/>
      <c r="DX18" s="284"/>
      <c r="DY18" s="284"/>
      <c r="DZ18" s="284"/>
      <c r="EA18" s="284"/>
      <c r="EB18" s="284"/>
      <c r="EC18" s="284"/>
      <c r="ED18" s="284"/>
      <c r="EE18" s="284"/>
      <c r="EF18" s="284"/>
      <c r="EG18" s="284"/>
      <c r="EH18" s="284"/>
      <c r="EI18" s="284"/>
      <c r="EJ18" s="284"/>
      <c r="EK18" s="284"/>
      <c r="EL18" s="284"/>
      <c r="EM18" s="284"/>
      <c r="EN18" s="284"/>
      <c r="EO18" s="284"/>
      <c r="EP18" s="284"/>
      <c r="EQ18" s="284"/>
      <c r="ER18" s="284"/>
      <c r="ES18" s="284"/>
      <c r="ET18" s="284"/>
      <c r="EU18" s="284"/>
      <c r="EV18" s="284"/>
      <c r="EW18" s="284"/>
      <c r="EX18" s="284"/>
      <c r="EY18" s="284"/>
      <c r="EZ18" s="284"/>
      <c r="FA18" s="284"/>
      <c r="FB18" s="284"/>
      <c r="FC18" s="284"/>
      <c r="FD18" s="284"/>
      <c r="FE18" s="284"/>
      <c r="FF18" s="284"/>
      <c r="FG18" s="284"/>
      <c r="FH18" s="284"/>
      <c r="FI18" s="284"/>
      <c r="FJ18" s="284"/>
      <c r="FK18" s="284"/>
      <c r="FL18" s="284"/>
      <c r="FM18" s="284"/>
      <c r="FN18" s="284"/>
      <c r="FO18" s="284"/>
      <c r="FP18" s="284"/>
      <c r="FQ18" s="284"/>
      <c r="FR18" s="284"/>
      <c r="FS18" s="284"/>
      <c r="FT18" s="284"/>
    </row>
    <row r="19" spans="1:176" s="285" customFormat="1" ht="255.75" customHeight="1" thickBot="1" x14ac:dyDescent="0.35">
      <c r="A19" s="616"/>
      <c r="B19" s="613"/>
      <c r="C19" s="614"/>
      <c r="D19" s="614"/>
      <c r="E19" s="615"/>
      <c r="F19" s="615"/>
      <c r="G19" s="615"/>
      <c r="H19" s="606"/>
      <c r="I19" s="607"/>
      <c r="J19" s="607"/>
      <c r="K19" s="582"/>
      <c r="L19" s="582"/>
      <c r="M19" s="606"/>
      <c r="N19" s="582"/>
      <c r="O19" s="264" t="s">
        <v>591</v>
      </c>
      <c r="P19" s="594"/>
      <c r="Q19" s="594"/>
      <c r="R19" s="594"/>
      <c r="S19" s="594"/>
      <c r="T19" s="621"/>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c r="BR19" s="284"/>
      <c r="BS19" s="284"/>
      <c r="BT19" s="284"/>
      <c r="BU19" s="284"/>
      <c r="BV19" s="284"/>
      <c r="BW19" s="284"/>
      <c r="BX19" s="284"/>
      <c r="BY19" s="284"/>
      <c r="BZ19" s="284"/>
      <c r="CA19" s="284"/>
      <c r="CB19" s="284"/>
      <c r="CC19" s="284"/>
      <c r="CD19" s="284"/>
      <c r="CE19" s="284"/>
      <c r="CF19" s="284"/>
      <c r="CG19" s="284"/>
      <c r="CH19" s="284"/>
      <c r="CI19" s="284"/>
      <c r="CJ19" s="284"/>
      <c r="CK19" s="284"/>
      <c r="CL19" s="284"/>
      <c r="CM19" s="284"/>
      <c r="CN19" s="284"/>
      <c r="CO19" s="284"/>
      <c r="CP19" s="284"/>
      <c r="CQ19" s="284"/>
      <c r="CR19" s="284"/>
      <c r="CS19" s="284"/>
      <c r="CT19" s="284"/>
      <c r="CU19" s="284"/>
      <c r="CV19" s="284"/>
      <c r="CW19" s="284"/>
      <c r="CX19" s="284"/>
      <c r="CY19" s="284"/>
      <c r="CZ19" s="284"/>
      <c r="DA19" s="284"/>
      <c r="DB19" s="284"/>
      <c r="DC19" s="284"/>
      <c r="DD19" s="284"/>
      <c r="DE19" s="284"/>
      <c r="DF19" s="284"/>
      <c r="DG19" s="284"/>
      <c r="DH19" s="284"/>
      <c r="DI19" s="284"/>
      <c r="DJ19" s="284"/>
      <c r="DK19" s="284"/>
      <c r="DL19" s="284"/>
      <c r="DM19" s="284"/>
      <c r="DN19" s="284"/>
      <c r="DO19" s="284"/>
      <c r="DP19" s="284"/>
      <c r="DQ19" s="284"/>
      <c r="DR19" s="284"/>
      <c r="DS19" s="284"/>
      <c r="DT19" s="284"/>
      <c r="DU19" s="284"/>
      <c r="DV19" s="284"/>
      <c r="DW19" s="284"/>
      <c r="DX19" s="284"/>
      <c r="DY19" s="284"/>
      <c r="DZ19" s="284"/>
      <c r="EA19" s="284"/>
      <c r="EB19" s="284"/>
      <c r="EC19" s="284"/>
      <c r="ED19" s="284"/>
      <c r="EE19" s="284"/>
      <c r="EF19" s="284"/>
      <c r="EG19" s="284"/>
      <c r="EH19" s="284"/>
      <c r="EI19" s="284"/>
      <c r="EJ19" s="284"/>
      <c r="EK19" s="284"/>
      <c r="EL19" s="284"/>
      <c r="EM19" s="284"/>
      <c r="EN19" s="284"/>
      <c r="EO19" s="284"/>
      <c r="EP19" s="284"/>
      <c r="EQ19" s="284"/>
      <c r="ER19" s="284"/>
      <c r="ES19" s="284"/>
      <c r="ET19" s="284"/>
      <c r="EU19" s="284"/>
      <c r="EV19" s="284"/>
      <c r="EW19" s="284"/>
      <c r="EX19" s="284"/>
      <c r="EY19" s="284"/>
      <c r="EZ19" s="284"/>
      <c r="FA19" s="284"/>
      <c r="FB19" s="284"/>
      <c r="FC19" s="284"/>
      <c r="FD19" s="284"/>
      <c r="FE19" s="284"/>
      <c r="FF19" s="284"/>
      <c r="FG19" s="284"/>
      <c r="FH19" s="284"/>
      <c r="FI19" s="284"/>
      <c r="FJ19" s="284"/>
      <c r="FK19" s="284"/>
      <c r="FL19" s="284"/>
      <c r="FM19" s="284"/>
      <c r="FN19" s="284"/>
      <c r="FO19" s="284"/>
      <c r="FP19" s="284"/>
      <c r="FQ19" s="284"/>
      <c r="FR19" s="284"/>
      <c r="FS19" s="284"/>
      <c r="FT19" s="284"/>
    </row>
    <row r="20" spans="1:176" s="34" customFormat="1" ht="30.6" x14ac:dyDescent="0.3">
      <c r="A20" s="608">
        <f>'Mapa Final'!A19</f>
        <v>3</v>
      </c>
      <c r="B20" s="610" t="str">
        <f>'Mapa Final'!B19</f>
        <v>Incumplimiento en obligaciones</v>
      </c>
      <c r="C20" s="611" t="str">
        <f>'Mapa Final'!C19</f>
        <v>Incumplimiento de las metas establecidas</v>
      </c>
      <c r="D20" s="611" t="str">
        <f>'Mapa Final'!D19</f>
        <v xml:space="preserve">1. Fallas en los sistemas de información
2. Ausencia de programas de capacitación institucional en temas tributarios.
3. Rotación del personal o ausencia temporal por vacaciones y licencias.
4. No contar con otro empleado capacitado en el manejo de portales bancarios y aplicativos para el pago de impuestos o seguridad social
5. Entrega de los documentos por fuera de las fechas límites de pago fijadas los entes rectores. </v>
      </c>
      <c r="E20" s="440" t="str">
        <f>'Mapa Final'!E19</f>
        <v>Falta de control</v>
      </c>
      <c r="F20" s="440" t="str">
        <f>'Mapa Final'!F19</f>
        <v xml:space="preserve">Incumplir las fechas de pago por obligaciones tributarias, planillas de seguridad social </v>
      </c>
      <c r="G20" s="440" t="str">
        <f>'Mapa Final'!G19</f>
        <v>Ejecución y Administración de Procesos</v>
      </c>
      <c r="H20" s="601" t="str">
        <f>'Mapa Final'!I19</f>
        <v>Muy Baja</v>
      </c>
      <c r="I20" s="603" t="str">
        <f>'Mapa Final'!L19</f>
        <v>Leve</v>
      </c>
      <c r="J20" s="603" t="str">
        <f>'Mapa Final'!N19</f>
        <v>Bajo</v>
      </c>
      <c r="K20" s="579" t="e">
        <f>'Mapa Final'!AA19</f>
        <v>#N/A</v>
      </c>
      <c r="L20" s="579" t="str">
        <f>'Mapa Final'!AE19</f>
        <v>Leve</v>
      </c>
      <c r="M20" s="601" t="e">
        <f>'Mapa Final'!AG19</f>
        <v>#N/A</v>
      </c>
      <c r="N20" s="579" t="str">
        <f>'Mapa Final'!AH19</f>
        <v>Evitar</v>
      </c>
      <c r="O20" s="264" t="s">
        <v>592</v>
      </c>
      <c r="P20" s="620" t="s">
        <v>179</v>
      </c>
      <c r="Q20" s="620" t="s">
        <v>179</v>
      </c>
      <c r="R20" s="575">
        <v>44197</v>
      </c>
      <c r="S20" s="575">
        <v>44561</v>
      </c>
      <c r="T20" s="577" t="s">
        <v>635</v>
      </c>
      <c r="U20" s="284"/>
      <c r="V20" s="284"/>
      <c r="W20" s="286"/>
      <c r="X20" s="286"/>
      <c r="Y20" s="286"/>
      <c r="Z20" s="286"/>
      <c r="AA20" s="286"/>
      <c r="AB20" s="286"/>
      <c r="AC20" s="286"/>
      <c r="AD20" s="286"/>
      <c r="AE20" s="286"/>
      <c r="AF20" s="286"/>
      <c r="AG20" s="286"/>
      <c r="AH20" s="286"/>
      <c r="AI20" s="286"/>
      <c r="AJ20" s="286"/>
      <c r="AK20" s="286"/>
      <c r="AL20" s="286"/>
      <c r="AM20" s="286"/>
      <c r="AN20" s="286"/>
      <c r="AO20" s="286"/>
      <c r="AP20" s="286"/>
      <c r="AQ20" s="286"/>
      <c r="AR20" s="286"/>
      <c r="AS20" s="286"/>
      <c r="AT20" s="286"/>
      <c r="AU20" s="286"/>
      <c r="AV20" s="286"/>
      <c r="AW20" s="286"/>
      <c r="AX20" s="286"/>
      <c r="AY20" s="286"/>
      <c r="AZ20" s="286"/>
      <c r="BA20" s="286"/>
      <c r="BB20" s="286"/>
      <c r="BC20" s="286"/>
      <c r="BD20" s="286"/>
      <c r="BE20" s="286"/>
      <c r="BF20" s="286"/>
      <c r="BG20" s="286"/>
      <c r="BH20" s="286"/>
      <c r="BI20" s="286"/>
      <c r="BJ20" s="286"/>
      <c r="BK20" s="286"/>
      <c r="BL20" s="286"/>
      <c r="BM20" s="286"/>
      <c r="BN20" s="286"/>
      <c r="BO20" s="286"/>
      <c r="BP20" s="286"/>
      <c r="BQ20" s="286"/>
      <c r="BR20" s="286"/>
      <c r="BS20" s="286"/>
      <c r="BT20" s="286"/>
      <c r="BU20" s="286"/>
      <c r="BV20" s="286"/>
      <c r="BW20" s="286"/>
      <c r="BX20" s="286"/>
      <c r="BY20" s="286"/>
      <c r="BZ20" s="286"/>
      <c r="CA20" s="286"/>
      <c r="CB20" s="286"/>
      <c r="CC20" s="286"/>
      <c r="CD20" s="286"/>
      <c r="CE20" s="286"/>
      <c r="CF20" s="286"/>
      <c r="CG20" s="286"/>
      <c r="CH20" s="286"/>
      <c r="CI20" s="286"/>
      <c r="CJ20" s="286"/>
      <c r="CK20" s="286"/>
      <c r="CL20" s="286"/>
      <c r="CM20" s="286"/>
      <c r="CN20" s="286"/>
      <c r="CO20" s="286"/>
      <c r="CP20" s="286"/>
      <c r="CQ20" s="286"/>
      <c r="CR20" s="286"/>
      <c r="CS20" s="286"/>
      <c r="CT20" s="286"/>
      <c r="CU20" s="286"/>
      <c r="CV20" s="286"/>
      <c r="CW20" s="286"/>
      <c r="CX20" s="286"/>
      <c r="CY20" s="286"/>
      <c r="CZ20" s="286"/>
      <c r="DA20" s="286"/>
      <c r="DB20" s="286"/>
      <c r="DC20" s="286"/>
      <c r="DD20" s="286"/>
      <c r="DE20" s="286"/>
      <c r="DF20" s="286"/>
      <c r="DG20" s="286"/>
      <c r="DH20" s="286"/>
      <c r="DI20" s="286"/>
      <c r="DJ20" s="286"/>
      <c r="DK20" s="286"/>
      <c r="DL20" s="286"/>
      <c r="DM20" s="286"/>
      <c r="DN20" s="286"/>
      <c r="DO20" s="286"/>
      <c r="DP20" s="286"/>
      <c r="DQ20" s="286"/>
      <c r="DR20" s="286"/>
      <c r="DS20" s="286"/>
      <c r="DT20" s="286"/>
      <c r="DU20" s="286"/>
      <c r="DV20" s="286"/>
      <c r="DW20" s="286"/>
      <c r="DX20" s="286"/>
      <c r="DY20" s="286"/>
      <c r="DZ20" s="286"/>
      <c r="EA20" s="286"/>
      <c r="EB20" s="286"/>
      <c r="EC20" s="286"/>
      <c r="ED20" s="286"/>
      <c r="EE20" s="286"/>
      <c r="EF20" s="286"/>
      <c r="EG20" s="286"/>
      <c r="EH20" s="286"/>
      <c r="EI20" s="286"/>
      <c r="EJ20" s="286"/>
      <c r="EK20" s="286"/>
      <c r="EL20" s="286"/>
      <c r="EM20" s="286"/>
      <c r="EN20" s="286"/>
      <c r="EO20" s="286"/>
      <c r="EP20" s="286"/>
      <c r="EQ20" s="286"/>
      <c r="ER20" s="286"/>
      <c r="ES20" s="286"/>
      <c r="ET20" s="286"/>
      <c r="EU20" s="286"/>
      <c r="EV20" s="286"/>
      <c r="EW20" s="286"/>
      <c r="EX20" s="286"/>
      <c r="EY20" s="286"/>
      <c r="EZ20" s="286"/>
      <c r="FA20" s="286"/>
      <c r="FB20" s="286"/>
      <c r="FC20" s="286"/>
      <c r="FD20" s="286"/>
      <c r="FE20" s="286"/>
      <c r="FF20" s="286"/>
      <c r="FG20" s="286"/>
      <c r="FH20" s="286"/>
      <c r="FI20" s="286"/>
      <c r="FJ20" s="286"/>
      <c r="FK20" s="286"/>
      <c r="FL20" s="286"/>
      <c r="FM20" s="286"/>
      <c r="FN20" s="286"/>
      <c r="FO20" s="286"/>
      <c r="FP20" s="286"/>
      <c r="FQ20" s="286"/>
      <c r="FR20" s="286"/>
      <c r="FS20" s="286"/>
      <c r="FT20" s="286"/>
    </row>
    <row r="21" spans="1:176" s="34" customFormat="1" ht="30.6" x14ac:dyDescent="0.3">
      <c r="A21" s="609"/>
      <c r="B21" s="378"/>
      <c r="C21" s="612"/>
      <c r="D21" s="612"/>
      <c r="E21" s="438"/>
      <c r="F21" s="438"/>
      <c r="G21" s="438"/>
      <c r="H21" s="602"/>
      <c r="I21" s="604"/>
      <c r="J21" s="604"/>
      <c r="K21" s="580"/>
      <c r="L21" s="580"/>
      <c r="M21" s="602"/>
      <c r="N21" s="580"/>
      <c r="O21" s="264" t="s">
        <v>593</v>
      </c>
      <c r="P21" s="576"/>
      <c r="Q21" s="576"/>
      <c r="R21" s="576"/>
      <c r="S21" s="576"/>
      <c r="T21" s="578"/>
      <c r="U21" s="284"/>
      <c r="V21" s="284"/>
      <c r="W21" s="286"/>
      <c r="X21" s="286"/>
      <c r="Y21" s="286"/>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86"/>
      <c r="BE21" s="286"/>
      <c r="BF21" s="286"/>
      <c r="BG21" s="286"/>
      <c r="BH21" s="286"/>
      <c r="BI21" s="286"/>
      <c r="BJ21" s="286"/>
      <c r="BK21" s="286"/>
      <c r="BL21" s="286"/>
      <c r="BM21" s="286"/>
      <c r="BN21" s="286"/>
      <c r="BO21" s="286"/>
      <c r="BP21" s="286"/>
      <c r="BQ21" s="286"/>
      <c r="BR21" s="286"/>
      <c r="BS21" s="286"/>
      <c r="BT21" s="286"/>
      <c r="BU21" s="286"/>
      <c r="BV21" s="286"/>
      <c r="BW21" s="286"/>
      <c r="BX21" s="286"/>
      <c r="BY21" s="286"/>
      <c r="BZ21" s="286"/>
      <c r="CA21" s="286"/>
      <c r="CB21" s="286"/>
      <c r="CC21" s="286"/>
      <c r="CD21" s="286"/>
      <c r="CE21" s="286"/>
      <c r="CF21" s="286"/>
      <c r="CG21" s="286"/>
      <c r="CH21" s="286"/>
      <c r="CI21" s="286"/>
      <c r="CJ21" s="286"/>
      <c r="CK21" s="286"/>
      <c r="CL21" s="286"/>
      <c r="CM21" s="286"/>
      <c r="CN21" s="286"/>
      <c r="CO21" s="286"/>
      <c r="CP21" s="286"/>
      <c r="CQ21" s="286"/>
      <c r="CR21" s="286"/>
      <c r="CS21" s="286"/>
      <c r="CT21" s="286"/>
      <c r="CU21" s="286"/>
      <c r="CV21" s="286"/>
      <c r="CW21" s="286"/>
      <c r="CX21" s="286"/>
      <c r="CY21" s="286"/>
      <c r="CZ21" s="286"/>
      <c r="DA21" s="286"/>
      <c r="DB21" s="286"/>
      <c r="DC21" s="286"/>
      <c r="DD21" s="286"/>
      <c r="DE21" s="286"/>
      <c r="DF21" s="286"/>
      <c r="DG21" s="286"/>
      <c r="DH21" s="286"/>
      <c r="DI21" s="286"/>
      <c r="DJ21" s="286"/>
      <c r="DK21" s="286"/>
      <c r="DL21" s="286"/>
      <c r="DM21" s="286"/>
      <c r="DN21" s="286"/>
      <c r="DO21" s="286"/>
      <c r="DP21" s="286"/>
      <c r="DQ21" s="286"/>
      <c r="DR21" s="286"/>
      <c r="DS21" s="286"/>
      <c r="DT21" s="286"/>
      <c r="DU21" s="286"/>
      <c r="DV21" s="286"/>
      <c r="DW21" s="286"/>
      <c r="DX21" s="286"/>
      <c r="DY21" s="286"/>
      <c r="DZ21" s="286"/>
      <c r="EA21" s="286"/>
      <c r="EB21" s="286"/>
      <c r="EC21" s="286"/>
      <c r="ED21" s="286"/>
      <c r="EE21" s="286"/>
      <c r="EF21" s="286"/>
      <c r="EG21" s="286"/>
      <c r="EH21" s="286"/>
      <c r="EI21" s="286"/>
      <c r="EJ21" s="286"/>
      <c r="EK21" s="286"/>
      <c r="EL21" s="286"/>
      <c r="EM21" s="286"/>
      <c r="EN21" s="286"/>
      <c r="EO21" s="286"/>
      <c r="EP21" s="286"/>
      <c r="EQ21" s="286"/>
      <c r="ER21" s="286"/>
      <c r="ES21" s="286"/>
      <c r="ET21" s="286"/>
      <c r="EU21" s="286"/>
      <c r="EV21" s="286"/>
      <c r="EW21" s="286"/>
      <c r="EX21" s="286"/>
      <c r="EY21" s="286"/>
      <c r="EZ21" s="286"/>
      <c r="FA21" s="286"/>
      <c r="FB21" s="286"/>
      <c r="FC21" s="286"/>
      <c r="FD21" s="286"/>
      <c r="FE21" s="286"/>
      <c r="FF21" s="286"/>
      <c r="FG21" s="286"/>
      <c r="FH21" s="286"/>
      <c r="FI21" s="286"/>
      <c r="FJ21" s="286"/>
      <c r="FK21" s="286"/>
      <c r="FL21" s="286"/>
      <c r="FM21" s="286"/>
      <c r="FN21" s="286"/>
      <c r="FO21" s="286"/>
      <c r="FP21" s="286"/>
      <c r="FQ21" s="286"/>
      <c r="FR21" s="286"/>
      <c r="FS21" s="286"/>
      <c r="FT21" s="286"/>
    </row>
    <row r="22" spans="1:176" s="34" customFormat="1" ht="30.6" x14ac:dyDescent="0.3">
      <c r="A22" s="609"/>
      <c r="B22" s="378"/>
      <c r="C22" s="612"/>
      <c r="D22" s="612"/>
      <c r="E22" s="438"/>
      <c r="F22" s="438"/>
      <c r="G22" s="438"/>
      <c r="H22" s="602"/>
      <c r="I22" s="604"/>
      <c r="J22" s="604"/>
      <c r="K22" s="580"/>
      <c r="L22" s="580"/>
      <c r="M22" s="602"/>
      <c r="N22" s="580"/>
      <c r="O22" s="264" t="s">
        <v>594</v>
      </c>
      <c r="P22" s="576"/>
      <c r="Q22" s="576"/>
      <c r="R22" s="576"/>
      <c r="S22" s="576"/>
      <c r="T22" s="578"/>
      <c r="U22" s="284"/>
      <c r="V22" s="284"/>
      <c r="W22" s="286"/>
      <c r="X22" s="286"/>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86"/>
      <c r="AZ22" s="286"/>
      <c r="BA22" s="286"/>
      <c r="BB22" s="286"/>
      <c r="BC22" s="286"/>
      <c r="BD22" s="286"/>
      <c r="BE22" s="286"/>
      <c r="BF22" s="286"/>
      <c r="BG22" s="286"/>
      <c r="BH22" s="286"/>
      <c r="BI22" s="286"/>
      <c r="BJ22" s="286"/>
      <c r="BK22" s="286"/>
      <c r="BL22" s="286"/>
      <c r="BM22" s="286"/>
      <c r="BN22" s="286"/>
      <c r="BO22" s="286"/>
      <c r="BP22" s="286"/>
      <c r="BQ22" s="286"/>
      <c r="BR22" s="286"/>
      <c r="BS22" s="286"/>
      <c r="BT22" s="286"/>
      <c r="BU22" s="286"/>
      <c r="BV22" s="286"/>
      <c r="BW22" s="286"/>
      <c r="BX22" s="286"/>
      <c r="BY22" s="286"/>
      <c r="BZ22" s="286"/>
      <c r="CA22" s="286"/>
      <c r="CB22" s="286"/>
      <c r="CC22" s="286"/>
      <c r="CD22" s="286"/>
      <c r="CE22" s="286"/>
      <c r="CF22" s="286"/>
      <c r="CG22" s="286"/>
      <c r="CH22" s="286"/>
      <c r="CI22" s="286"/>
      <c r="CJ22" s="286"/>
      <c r="CK22" s="286"/>
      <c r="CL22" s="286"/>
      <c r="CM22" s="286"/>
      <c r="CN22" s="286"/>
      <c r="CO22" s="286"/>
      <c r="CP22" s="286"/>
      <c r="CQ22" s="286"/>
      <c r="CR22" s="286"/>
      <c r="CS22" s="286"/>
      <c r="CT22" s="286"/>
      <c r="CU22" s="286"/>
      <c r="CV22" s="286"/>
      <c r="CW22" s="286"/>
      <c r="CX22" s="286"/>
      <c r="CY22" s="286"/>
      <c r="CZ22" s="286"/>
      <c r="DA22" s="286"/>
      <c r="DB22" s="286"/>
      <c r="DC22" s="286"/>
      <c r="DD22" s="286"/>
      <c r="DE22" s="286"/>
      <c r="DF22" s="286"/>
      <c r="DG22" s="286"/>
      <c r="DH22" s="286"/>
      <c r="DI22" s="286"/>
      <c r="DJ22" s="286"/>
      <c r="DK22" s="286"/>
      <c r="DL22" s="286"/>
      <c r="DM22" s="286"/>
      <c r="DN22" s="286"/>
      <c r="DO22" s="286"/>
      <c r="DP22" s="286"/>
      <c r="DQ22" s="286"/>
      <c r="DR22" s="286"/>
      <c r="DS22" s="286"/>
      <c r="DT22" s="286"/>
      <c r="DU22" s="286"/>
      <c r="DV22" s="286"/>
      <c r="DW22" s="286"/>
      <c r="DX22" s="286"/>
      <c r="DY22" s="286"/>
      <c r="DZ22" s="286"/>
      <c r="EA22" s="286"/>
      <c r="EB22" s="286"/>
      <c r="EC22" s="286"/>
      <c r="ED22" s="286"/>
      <c r="EE22" s="286"/>
      <c r="EF22" s="286"/>
      <c r="EG22" s="286"/>
      <c r="EH22" s="286"/>
      <c r="EI22" s="286"/>
      <c r="EJ22" s="286"/>
      <c r="EK22" s="286"/>
      <c r="EL22" s="286"/>
      <c r="EM22" s="286"/>
      <c r="EN22" s="286"/>
      <c r="EO22" s="286"/>
      <c r="EP22" s="286"/>
      <c r="EQ22" s="286"/>
      <c r="ER22" s="286"/>
      <c r="ES22" s="286"/>
      <c r="ET22" s="286"/>
      <c r="EU22" s="286"/>
      <c r="EV22" s="286"/>
      <c r="EW22" s="286"/>
      <c r="EX22" s="286"/>
      <c r="EY22" s="286"/>
      <c r="EZ22" s="286"/>
      <c r="FA22" s="286"/>
      <c r="FB22" s="286"/>
      <c r="FC22" s="286"/>
      <c r="FD22" s="286"/>
      <c r="FE22" s="286"/>
      <c r="FF22" s="286"/>
      <c r="FG22" s="286"/>
      <c r="FH22" s="286"/>
      <c r="FI22" s="286"/>
      <c r="FJ22" s="286"/>
      <c r="FK22" s="286"/>
      <c r="FL22" s="286"/>
      <c r="FM22" s="286"/>
      <c r="FN22" s="286"/>
      <c r="FO22" s="286"/>
      <c r="FP22" s="286"/>
      <c r="FQ22" s="286"/>
      <c r="FR22" s="286"/>
      <c r="FS22" s="286"/>
      <c r="FT22" s="286"/>
    </row>
    <row r="23" spans="1:176" s="34" customFormat="1" ht="20.399999999999999" x14ac:dyDescent="0.3">
      <c r="A23" s="609"/>
      <c r="B23" s="378"/>
      <c r="C23" s="612"/>
      <c r="D23" s="612"/>
      <c r="E23" s="438"/>
      <c r="F23" s="438"/>
      <c r="G23" s="438"/>
      <c r="H23" s="602"/>
      <c r="I23" s="604"/>
      <c r="J23" s="604"/>
      <c r="K23" s="580"/>
      <c r="L23" s="580"/>
      <c r="M23" s="602"/>
      <c r="N23" s="580"/>
      <c r="O23" s="264" t="s">
        <v>595</v>
      </c>
      <c r="P23" s="576"/>
      <c r="Q23" s="576"/>
      <c r="R23" s="576"/>
      <c r="S23" s="576"/>
      <c r="T23" s="578"/>
      <c r="U23" s="284"/>
      <c r="V23" s="284"/>
      <c r="W23" s="286"/>
      <c r="X23" s="286"/>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c r="AU23" s="286"/>
      <c r="AV23" s="286"/>
      <c r="AW23" s="286"/>
      <c r="AX23" s="286"/>
      <c r="AY23" s="286"/>
      <c r="AZ23" s="286"/>
      <c r="BA23" s="286"/>
      <c r="BB23" s="286"/>
      <c r="BC23" s="286"/>
      <c r="BD23" s="286"/>
      <c r="BE23" s="286"/>
      <c r="BF23" s="286"/>
      <c r="BG23" s="286"/>
      <c r="BH23" s="286"/>
      <c r="BI23" s="286"/>
      <c r="BJ23" s="286"/>
      <c r="BK23" s="286"/>
      <c r="BL23" s="286"/>
      <c r="BM23" s="286"/>
      <c r="BN23" s="286"/>
      <c r="BO23" s="286"/>
      <c r="BP23" s="286"/>
      <c r="BQ23" s="286"/>
      <c r="BR23" s="286"/>
      <c r="BS23" s="286"/>
      <c r="BT23" s="286"/>
      <c r="BU23" s="286"/>
      <c r="BV23" s="286"/>
      <c r="BW23" s="286"/>
      <c r="BX23" s="286"/>
      <c r="BY23" s="286"/>
      <c r="BZ23" s="286"/>
      <c r="CA23" s="286"/>
      <c r="CB23" s="286"/>
      <c r="CC23" s="286"/>
      <c r="CD23" s="286"/>
      <c r="CE23" s="286"/>
      <c r="CF23" s="286"/>
      <c r="CG23" s="286"/>
      <c r="CH23" s="286"/>
      <c r="CI23" s="286"/>
      <c r="CJ23" s="286"/>
      <c r="CK23" s="286"/>
      <c r="CL23" s="286"/>
      <c r="CM23" s="286"/>
      <c r="CN23" s="286"/>
      <c r="CO23" s="286"/>
      <c r="CP23" s="286"/>
      <c r="CQ23" s="286"/>
      <c r="CR23" s="286"/>
      <c r="CS23" s="286"/>
      <c r="CT23" s="286"/>
      <c r="CU23" s="286"/>
      <c r="CV23" s="286"/>
      <c r="CW23" s="286"/>
      <c r="CX23" s="286"/>
      <c r="CY23" s="286"/>
      <c r="CZ23" s="286"/>
      <c r="DA23" s="286"/>
      <c r="DB23" s="286"/>
      <c r="DC23" s="286"/>
      <c r="DD23" s="286"/>
      <c r="DE23" s="286"/>
      <c r="DF23" s="286"/>
      <c r="DG23" s="286"/>
      <c r="DH23" s="286"/>
      <c r="DI23" s="286"/>
      <c r="DJ23" s="286"/>
      <c r="DK23" s="286"/>
      <c r="DL23" s="286"/>
      <c r="DM23" s="286"/>
      <c r="DN23" s="286"/>
      <c r="DO23" s="286"/>
      <c r="DP23" s="286"/>
      <c r="DQ23" s="286"/>
      <c r="DR23" s="286"/>
      <c r="DS23" s="286"/>
      <c r="DT23" s="286"/>
      <c r="DU23" s="286"/>
      <c r="DV23" s="286"/>
      <c r="DW23" s="286"/>
      <c r="DX23" s="286"/>
      <c r="DY23" s="286"/>
      <c r="DZ23" s="286"/>
      <c r="EA23" s="286"/>
      <c r="EB23" s="286"/>
      <c r="EC23" s="286"/>
      <c r="ED23" s="286"/>
      <c r="EE23" s="286"/>
      <c r="EF23" s="286"/>
      <c r="EG23" s="286"/>
      <c r="EH23" s="286"/>
      <c r="EI23" s="286"/>
      <c r="EJ23" s="286"/>
      <c r="EK23" s="286"/>
      <c r="EL23" s="286"/>
      <c r="EM23" s="286"/>
      <c r="EN23" s="286"/>
      <c r="EO23" s="286"/>
      <c r="EP23" s="286"/>
      <c r="EQ23" s="286"/>
      <c r="ER23" s="286"/>
      <c r="ES23" s="286"/>
      <c r="ET23" s="286"/>
      <c r="EU23" s="286"/>
      <c r="EV23" s="286"/>
      <c r="EW23" s="286"/>
      <c r="EX23" s="286"/>
      <c r="EY23" s="286"/>
      <c r="EZ23" s="286"/>
      <c r="FA23" s="286"/>
      <c r="FB23" s="286"/>
      <c r="FC23" s="286"/>
      <c r="FD23" s="286"/>
      <c r="FE23" s="286"/>
      <c r="FF23" s="286"/>
      <c r="FG23" s="286"/>
      <c r="FH23" s="286"/>
      <c r="FI23" s="286"/>
      <c r="FJ23" s="286"/>
      <c r="FK23" s="286"/>
      <c r="FL23" s="286"/>
      <c r="FM23" s="286"/>
      <c r="FN23" s="286"/>
      <c r="FO23" s="286"/>
      <c r="FP23" s="286"/>
      <c r="FQ23" s="286"/>
      <c r="FR23" s="286"/>
      <c r="FS23" s="286"/>
      <c r="FT23" s="286"/>
    </row>
    <row r="24" spans="1:176" s="34" customFormat="1" ht="307.5" customHeight="1" thickBot="1" x14ac:dyDescent="0.35">
      <c r="A24" s="616"/>
      <c r="B24" s="613"/>
      <c r="C24" s="614"/>
      <c r="D24" s="614"/>
      <c r="E24" s="615"/>
      <c r="F24" s="615"/>
      <c r="G24" s="615"/>
      <c r="H24" s="606"/>
      <c r="I24" s="607"/>
      <c r="J24" s="607"/>
      <c r="K24" s="582"/>
      <c r="L24" s="582"/>
      <c r="M24" s="606"/>
      <c r="N24" s="582"/>
      <c r="O24" s="264"/>
      <c r="P24" s="594"/>
      <c r="Q24" s="594"/>
      <c r="R24" s="594"/>
      <c r="S24" s="594"/>
      <c r="T24" s="621"/>
      <c r="U24" s="284"/>
      <c r="V24" s="284"/>
      <c r="W24" s="286"/>
      <c r="X24" s="286"/>
      <c r="Y24" s="286"/>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c r="BE24" s="286"/>
      <c r="BF24" s="286"/>
      <c r="BG24" s="286"/>
      <c r="BH24" s="286"/>
      <c r="BI24" s="286"/>
      <c r="BJ24" s="286"/>
      <c r="BK24" s="286"/>
      <c r="BL24" s="286"/>
      <c r="BM24" s="286"/>
      <c r="BN24" s="286"/>
      <c r="BO24" s="286"/>
      <c r="BP24" s="286"/>
      <c r="BQ24" s="286"/>
      <c r="BR24" s="286"/>
      <c r="BS24" s="286"/>
      <c r="BT24" s="286"/>
      <c r="BU24" s="286"/>
      <c r="BV24" s="286"/>
      <c r="BW24" s="286"/>
      <c r="BX24" s="286"/>
      <c r="BY24" s="286"/>
      <c r="BZ24" s="286"/>
      <c r="CA24" s="286"/>
      <c r="CB24" s="286"/>
      <c r="CC24" s="286"/>
      <c r="CD24" s="286"/>
      <c r="CE24" s="286"/>
      <c r="CF24" s="286"/>
      <c r="CG24" s="286"/>
      <c r="CH24" s="286"/>
      <c r="CI24" s="286"/>
      <c r="CJ24" s="286"/>
      <c r="CK24" s="286"/>
      <c r="CL24" s="286"/>
      <c r="CM24" s="286"/>
      <c r="CN24" s="286"/>
      <c r="CO24" s="286"/>
      <c r="CP24" s="286"/>
      <c r="CQ24" s="286"/>
      <c r="CR24" s="286"/>
      <c r="CS24" s="286"/>
      <c r="CT24" s="286"/>
      <c r="CU24" s="286"/>
      <c r="CV24" s="286"/>
      <c r="CW24" s="286"/>
      <c r="CX24" s="286"/>
      <c r="CY24" s="286"/>
      <c r="CZ24" s="286"/>
      <c r="DA24" s="286"/>
      <c r="DB24" s="286"/>
      <c r="DC24" s="286"/>
      <c r="DD24" s="286"/>
      <c r="DE24" s="286"/>
      <c r="DF24" s="286"/>
      <c r="DG24" s="286"/>
      <c r="DH24" s="286"/>
      <c r="DI24" s="286"/>
      <c r="DJ24" s="286"/>
      <c r="DK24" s="286"/>
      <c r="DL24" s="286"/>
      <c r="DM24" s="286"/>
      <c r="DN24" s="286"/>
      <c r="DO24" s="286"/>
      <c r="DP24" s="286"/>
      <c r="DQ24" s="286"/>
      <c r="DR24" s="286"/>
      <c r="DS24" s="286"/>
      <c r="DT24" s="286"/>
      <c r="DU24" s="286"/>
      <c r="DV24" s="286"/>
      <c r="DW24" s="286"/>
      <c r="DX24" s="286"/>
      <c r="DY24" s="286"/>
      <c r="DZ24" s="286"/>
      <c r="EA24" s="286"/>
      <c r="EB24" s="286"/>
      <c r="EC24" s="286"/>
      <c r="ED24" s="286"/>
      <c r="EE24" s="286"/>
      <c r="EF24" s="286"/>
      <c r="EG24" s="286"/>
      <c r="EH24" s="286"/>
      <c r="EI24" s="286"/>
      <c r="EJ24" s="286"/>
      <c r="EK24" s="286"/>
      <c r="EL24" s="286"/>
      <c r="EM24" s="286"/>
      <c r="EN24" s="286"/>
      <c r="EO24" s="286"/>
      <c r="EP24" s="286"/>
      <c r="EQ24" s="286"/>
      <c r="ER24" s="286"/>
      <c r="ES24" s="286"/>
      <c r="ET24" s="286"/>
      <c r="EU24" s="286"/>
      <c r="EV24" s="286"/>
      <c r="EW24" s="286"/>
      <c r="EX24" s="286"/>
      <c r="EY24" s="286"/>
      <c r="EZ24" s="286"/>
      <c r="FA24" s="286"/>
      <c r="FB24" s="286"/>
      <c r="FC24" s="286"/>
      <c r="FD24" s="286"/>
      <c r="FE24" s="286"/>
      <c r="FF24" s="286"/>
      <c r="FG24" s="286"/>
      <c r="FH24" s="286"/>
      <c r="FI24" s="286"/>
      <c r="FJ24" s="286"/>
      <c r="FK24" s="286"/>
      <c r="FL24" s="286"/>
      <c r="FM24" s="286"/>
      <c r="FN24" s="286"/>
      <c r="FO24" s="286"/>
      <c r="FP24" s="286"/>
      <c r="FQ24" s="286"/>
      <c r="FR24" s="286"/>
      <c r="FS24" s="286"/>
      <c r="FT24" s="286"/>
    </row>
    <row r="25" spans="1:176" s="34" customFormat="1" ht="20.399999999999999" x14ac:dyDescent="0.3">
      <c r="A25" s="608">
        <f>'Mapa Final'!A24</f>
        <v>4</v>
      </c>
      <c r="B25" s="610" t="str">
        <f>'Mapa Final'!B24</f>
        <v>No ejecución de recursos y permanencia de dinero en las cuentas de la Rama Judicial</v>
      </c>
      <c r="C25" s="611" t="str">
        <f>'Mapa Final'!C24</f>
        <v>Incumplimiento de las metas establecidas</v>
      </c>
      <c r="D25" s="611" t="str">
        <f>'Mapa Final'!D24</f>
        <v xml:space="preserve">1. Ausencia de la cuenta bancaria reportada por el beneficiario del pago
2. Incumplimiento de las Unidades Ejecutoras del presupuesto de los lineamientos definidos por el SIIF Nación en cuanto a que el pago debe realizarse a beneficiario final. 
3. Tramite sin el lleno de los requisitos lo cual impide el pago y por ende afecta el resultado de los estándares.
4. Inconsistencia en la información de la  cuenta bancaria, despacho y/o número del proceso, reportada en el acto administrativo. 
5. Incumplimiento en las directrices del Ministerio de Hacienda en el sentido que los pagos deben realizarse a beneficiario final por intermedio del SIIF Nación a la cuenta bancaria informada por el beneficiario y registrada por la entidad. </v>
      </c>
      <c r="E25" s="440" t="str">
        <f>'Mapa Final'!E24</f>
        <v>Falta de control</v>
      </c>
      <c r="F25" s="440" t="str">
        <f>'Mapa Final'!F24</f>
        <v xml:space="preserve">El porcentaje de Ejecución de los recursos debe ser mínimo del 95% y los días de permanencia en bancos debe ser de 5 días promedio </v>
      </c>
      <c r="G25" s="440" t="str">
        <f>'Mapa Final'!G24</f>
        <v>Ejecución y Administración de Procesos</v>
      </c>
      <c r="H25" s="601" t="str">
        <f>'Mapa Final'!I24</f>
        <v>Muy Baja</v>
      </c>
      <c r="I25" s="603" t="str">
        <f>'Mapa Final'!L24</f>
        <v>Mayor</v>
      </c>
      <c r="J25" s="603" t="str">
        <f>'Mapa Final'!N24</f>
        <v xml:space="preserve">Alto </v>
      </c>
      <c r="K25" s="579" t="e">
        <f>'Mapa Final'!AA24</f>
        <v>#N/A</v>
      </c>
      <c r="L25" s="579" t="str">
        <f>'Mapa Final'!AE24</f>
        <v>Mayor</v>
      </c>
      <c r="M25" s="601" t="e">
        <f>'Mapa Final'!AG24</f>
        <v>#N/A</v>
      </c>
      <c r="N25" s="579" t="str">
        <f>'Mapa Final'!AH24</f>
        <v>Evitar</v>
      </c>
      <c r="O25" s="264" t="s">
        <v>596</v>
      </c>
      <c r="P25" s="620" t="s">
        <v>179</v>
      </c>
      <c r="Q25" s="620" t="s">
        <v>179</v>
      </c>
      <c r="R25" s="575">
        <v>44197</v>
      </c>
      <c r="S25" s="575">
        <v>44561</v>
      </c>
      <c r="T25" s="624" t="s">
        <v>599</v>
      </c>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c r="AR25" s="286"/>
      <c r="AS25" s="286"/>
      <c r="AT25" s="286"/>
      <c r="AU25" s="286"/>
      <c r="AV25" s="286"/>
      <c r="AW25" s="286"/>
      <c r="AX25" s="286"/>
      <c r="AY25" s="286"/>
      <c r="AZ25" s="286"/>
      <c r="BA25" s="286"/>
      <c r="BB25" s="286"/>
      <c r="BC25" s="286"/>
      <c r="BD25" s="286"/>
      <c r="BE25" s="286"/>
      <c r="BF25" s="286"/>
      <c r="BG25" s="286"/>
      <c r="BH25" s="286"/>
      <c r="BI25" s="286"/>
      <c r="BJ25" s="286"/>
      <c r="BK25" s="286"/>
      <c r="BL25" s="286"/>
      <c r="BM25" s="286"/>
      <c r="BN25" s="286"/>
      <c r="BO25" s="286"/>
      <c r="BP25" s="286"/>
      <c r="BQ25" s="286"/>
      <c r="BR25" s="286"/>
      <c r="BS25" s="286"/>
      <c r="BT25" s="286"/>
      <c r="BU25" s="286"/>
      <c r="BV25" s="286"/>
      <c r="BW25" s="286"/>
      <c r="BX25" s="286"/>
      <c r="BY25" s="286"/>
      <c r="BZ25" s="286"/>
      <c r="CA25" s="286"/>
      <c r="CB25" s="286"/>
      <c r="CC25" s="286"/>
      <c r="CD25" s="286"/>
      <c r="CE25" s="286"/>
      <c r="CF25" s="286"/>
      <c r="CG25" s="286"/>
      <c r="CH25" s="286"/>
      <c r="CI25" s="286"/>
      <c r="CJ25" s="286"/>
      <c r="CK25" s="286"/>
      <c r="CL25" s="286"/>
      <c r="CM25" s="286"/>
      <c r="CN25" s="286"/>
      <c r="CO25" s="286"/>
      <c r="CP25" s="286"/>
      <c r="CQ25" s="286"/>
      <c r="CR25" s="286"/>
      <c r="CS25" s="286"/>
      <c r="CT25" s="286"/>
      <c r="CU25" s="286"/>
      <c r="CV25" s="286"/>
      <c r="CW25" s="286"/>
      <c r="CX25" s="286"/>
      <c r="CY25" s="286"/>
      <c r="CZ25" s="286"/>
      <c r="DA25" s="286"/>
      <c r="DB25" s="286"/>
      <c r="DC25" s="286"/>
      <c r="DD25" s="286"/>
      <c r="DE25" s="286"/>
      <c r="DF25" s="286"/>
      <c r="DG25" s="286"/>
      <c r="DH25" s="286"/>
      <c r="DI25" s="286"/>
      <c r="DJ25" s="286"/>
      <c r="DK25" s="286"/>
      <c r="DL25" s="286"/>
      <c r="DM25" s="286"/>
      <c r="DN25" s="286"/>
      <c r="DO25" s="286"/>
      <c r="DP25" s="286"/>
      <c r="DQ25" s="286"/>
      <c r="DR25" s="286"/>
      <c r="DS25" s="286"/>
      <c r="DT25" s="286"/>
      <c r="DU25" s="286"/>
      <c r="DV25" s="286"/>
      <c r="DW25" s="286"/>
      <c r="DX25" s="286"/>
      <c r="DY25" s="286"/>
      <c r="DZ25" s="286"/>
      <c r="EA25" s="286"/>
      <c r="EB25" s="286"/>
      <c r="EC25" s="286"/>
      <c r="ED25" s="286"/>
      <c r="EE25" s="286"/>
      <c r="EF25" s="286"/>
      <c r="EG25" s="286"/>
      <c r="EH25" s="286"/>
      <c r="EI25" s="286"/>
      <c r="EJ25" s="286"/>
      <c r="EK25" s="286"/>
      <c r="EL25" s="286"/>
      <c r="EM25" s="286"/>
      <c r="EN25" s="286"/>
      <c r="EO25" s="286"/>
      <c r="EP25" s="286"/>
      <c r="EQ25" s="286"/>
      <c r="ER25" s="286"/>
      <c r="ES25" s="286"/>
      <c r="ET25" s="286"/>
      <c r="EU25" s="286"/>
      <c r="EV25" s="286"/>
      <c r="EW25" s="286"/>
      <c r="EX25" s="286"/>
      <c r="EY25" s="286"/>
      <c r="EZ25" s="286"/>
      <c r="FA25" s="286"/>
      <c r="FB25" s="286"/>
      <c r="FC25" s="286"/>
      <c r="FD25" s="286"/>
      <c r="FE25" s="286"/>
      <c r="FF25" s="286"/>
      <c r="FG25" s="286"/>
      <c r="FH25" s="286"/>
      <c r="FI25" s="286"/>
      <c r="FJ25" s="286"/>
      <c r="FK25" s="286"/>
      <c r="FL25" s="286"/>
      <c r="FM25" s="286"/>
      <c r="FN25" s="286"/>
      <c r="FO25" s="286"/>
      <c r="FP25" s="286"/>
      <c r="FQ25" s="286"/>
      <c r="FR25" s="286"/>
      <c r="FS25" s="286"/>
      <c r="FT25" s="286"/>
    </row>
    <row r="26" spans="1:176" s="34" customFormat="1" x14ac:dyDescent="0.3">
      <c r="A26" s="609"/>
      <c r="B26" s="378"/>
      <c r="C26" s="612"/>
      <c r="D26" s="612"/>
      <c r="E26" s="438"/>
      <c r="F26" s="438"/>
      <c r="G26" s="438"/>
      <c r="H26" s="602"/>
      <c r="I26" s="604"/>
      <c r="J26" s="604"/>
      <c r="K26" s="580"/>
      <c r="L26" s="580"/>
      <c r="M26" s="602"/>
      <c r="N26" s="580"/>
      <c r="O26" s="264" t="s">
        <v>597</v>
      </c>
      <c r="P26" s="576"/>
      <c r="Q26" s="576"/>
      <c r="R26" s="576"/>
      <c r="S26" s="576"/>
      <c r="T26" s="625"/>
      <c r="U26" s="286"/>
      <c r="V26" s="286"/>
      <c r="W26" s="286"/>
      <c r="X26" s="286"/>
      <c r="Y26" s="286"/>
      <c r="Z26" s="286"/>
      <c r="AA26" s="286"/>
      <c r="AB26" s="286"/>
      <c r="AC26" s="286"/>
      <c r="AD26" s="286"/>
      <c r="AE26" s="286"/>
      <c r="AF26" s="286"/>
      <c r="AG26" s="286"/>
      <c r="AH26" s="286"/>
      <c r="AI26" s="286"/>
      <c r="AJ26" s="286"/>
      <c r="AK26" s="286"/>
      <c r="AL26" s="286"/>
      <c r="AM26" s="286"/>
      <c r="AN26" s="286"/>
      <c r="AO26" s="286"/>
      <c r="AP26" s="286"/>
      <c r="AQ26" s="286"/>
      <c r="AR26" s="286"/>
      <c r="AS26" s="286"/>
      <c r="AT26" s="286"/>
      <c r="AU26" s="286"/>
      <c r="AV26" s="286"/>
      <c r="AW26" s="286"/>
      <c r="AX26" s="286"/>
      <c r="AY26" s="286"/>
      <c r="AZ26" s="286"/>
      <c r="BA26" s="286"/>
      <c r="BB26" s="286"/>
      <c r="BC26" s="286"/>
      <c r="BD26" s="286"/>
      <c r="BE26" s="286"/>
      <c r="BF26" s="286"/>
      <c r="BG26" s="286"/>
      <c r="BH26" s="286"/>
      <c r="BI26" s="286"/>
      <c r="BJ26" s="286"/>
      <c r="BK26" s="286"/>
      <c r="BL26" s="286"/>
      <c r="BM26" s="286"/>
      <c r="BN26" s="286"/>
      <c r="BO26" s="286"/>
      <c r="BP26" s="286"/>
      <c r="BQ26" s="286"/>
      <c r="BR26" s="286"/>
      <c r="BS26" s="286"/>
      <c r="BT26" s="286"/>
      <c r="BU26" s="286"/>
      <c r="BV26" s="286"/>
      <c r="BW26" s="286"/>
      <c r="BX26" s="286"/>
      <c r="BY26" s="286"/>
      <c r="BZ26" s="286"/>
      <c r="CA26" s="286"/>
      <c r="CB26" s="286"/>
      <c r="CC26" s="286"/>
      <c r="CD26" s="286"/>
      <c r="CE26" s="286"/>
      <c r="CF26" s="286"/>
      <c r="CG26" s="286"/>
      <c r="CH26" s="286"/>
      <c r="CI26" s="286"/>
      <c r="CJ26" s="286"/>
      <c r="CK26" s="286"/>
      <c r="CL26" s="286"/>
      <c r="CM26" s="286"/>
      <c r="CN26" s="286"/>
      <c r="CO26" s="286"/>
      <c r="CP26" s="286"/>
      <c r="CQ26" s="286"/>
      <c r="CR26" s="286"/>
      <c r="CS26" s="286"/>
      <c r="CT26" s="286"/>
      <c r="CU26" s="286"/>
      <c r="CV26" s="286"/>
      <c r="CW26" s="286"/>
      <c r="CX26" s="286"/>
      <c r="CY26" s="286"/>
      <c r="CZ26" s="286"/>
      <c r="DA26" s="286"/>
      <c r="DB26" s="286"/>
      <c r="DC26" s="286"/>
      <c r="DD26" s="286"/>
      <c r="DE26" s="286"/>
      <c r="DF26" s="286"/>
      <c r="DG26" s="286"/>
      <c r="DH26" s="286"/>
      <c r="DI26" s="286"/>
      <c r="DJ26" s="286"/>
      <c r="DK26" s="286"/>
      <c r="DL26" s="286"/>
      <c r="DM26" s="286"/>
      <c r="DN26" s="286"/>
      <c r="DO26" s="286"/>
      <c r="DP26" s="286"/>
      <c r="DQ26" s="286"/>
      <c r="DR26" s="286"/>
      <c r="DS26" s="286"/>
      <c r="DT26" s="286"/>
      <c r="DU26" s="286"/>
      <c r="DV26" s="286"/>
      <c r="DW26" s="286"/>
      <c r="DX26" s="286"/>
      <c r="DY26" s="286"/>
      <c r="DZ26" s="286"/>
      <c r="EA26" s="286"/>
      <c r="EB26" s="286"/>
      <c r="EC26" s="286"/>
      <c r="ED26" s="286"/>
      <c r="EE26" s="286"/>
      <c r="EF26" s="286"/>
      <c r="EG26" s="286"/>
      <c r="EH26" s="286"/>
      <c r="EI26" s="286"/>
      <c r="EJ26" s="286"/>
      <c r="EK26" s="286"/>
      <c r="EL26" s="286"/>
      <c r="EM26" s="286"/>
      <c r="EN26" s="286"/>
      <c r="EO26" s="286"/>
      <c r="EP26" s="286"/>
      <c r="EQ26" s="286"/>
      <c r="ER26" s="286"/>
      <c r="ES26" s="286"/>
      <c r="ET26" s="286"/>
      <c r="EU26" s="286"/>
      <c r="EV26" s="286"/>
      <c r="EW26" s="286"/>
      <c r="EX26" s="286"/>
      <c r="EY26" s="286"/>
      <c r="EZ26" s="286"/>
      <c r="FA26" s="286"/>
      <c r="FB26" s="286"/>
      <c r="FC26" s="286"/>
      <c r="FD26" s="286"/>
      <c r="FE26" s="286"/>
      <c r="FF26" s="286"/>
      <c r="FG26" s="286"/>
      <c r="FH26" s="286"/>
      <c r="FI26" s="286"/>
      <c r="FJ26" s="286"/>
      <c r="FK26" s="286"/>
      <c r="FL26" s="286"/>
      <c r="FM26" s="286"/>
      <c r="FN26" s="286"/>
      <c r="FO26" s="286"/>
      <c r="FP26" s="286"/>
      <c r="FQ26" s="286"/>
      <c r="FR26" s="286"/>
      <c r="FS26" s="286"/>
      <c r="FT26" s="286"/>
    </row>
    <row r="27" spans="1:176" s="34" customFormat="1" ht="30.6" x14ac:dyDescent="0.3">
      <c r="A27" s="609"/>
      <c r="B27" s="378"/>
      <c r="C27" s="612"/>
      <c r="D27" s="612"/>
      <c r="E27" s="438"/>
      <c r="F27" s="438"/>
      <c r="G27" s="438"/>
      <c r="H27" s="602"/>
      <c r="I27" s="604"/>
      <c r="J27" s="604"/>
      <c r="K27" s="580"/>
      <c r="L27" s="580"/>
      <c r="M27" s="602"/>
      <c r="N27" s="580"/>
      <c r="O27" s="264" t="s">
        <v>598</v>
      </c>
      <c r="P27" s="576"/>
      <c r="Q27" s="576"/>
      <c r="R27" s="576"/>
      <c r="S27" s="576"/>
      <c r="T27" s="625"/>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6"/>
      <c r="BL27" s="286"/>
      <c r="BM27" s="286"/>
      <c r="BN27" s="286"/>
      <c r="BO27" s="286"/>
      <c r="BP27" s="286"/>
      <c r="BQ27" s="286"/>
      <c r="BR27" s="286"/>
      <c r="BS27" s="286"/>
      <c r="BT27" s="286"/>
      <c r="BU27" s="286"/>
      <c r="BV27" s="286"/>
      <c r="BW27" s="286"/>
      <c r="BX27" s="286"/>
      <c r="BY27" s="286"/>
      <c r="BZ27" s="286"/>
      <c r="CA27" s="286"/>
      <c r="CB27" s="286"/>
      <c r="CC27" s="286"/>
      <c r="CD27" s="286"/>
      <c r="CE27" s="286"/>
      <c r="CF27" s="286"/>
      <c r="CG27" s="286"/>
      <c r="CH27" s="286"/>
      <c r="CI27" s="286"/>
      <c r="CJ27" s="286"/>
      <c r="CK27" s="286"/>
      <c r="CL27" s="286"/>
      <c r="CM27" s="286"/>
      <c r="CN27" s="286"/>
      <c r="CO27" s="286"/>
      <c r="CP27" s="286"/>
      <c r="CQ27" s="286"/>
      <c r="CR27" s="286"/>
      <c r="CS27" s="286"/>
      <c r="CT27" s="286"/>
      <c r="CU27" s="286"/>
      <c r="CV27" s="286"/>
      <c r="CW27" s="286"/>
      <c r="CX27" s="286"/>
      <c r="CY27" s="286"/>
      <c r="CZ27" s="286"/>
      <c r="DA27" s="286"/>
      <c r="DB27" s="286"/>
      <c r="DC27" s="286"/>
      <c r="DD27" s="286"/>
      <c r="DE27" s="286"/>
      <c r="DF27" s="286"/>
      <c r="DG27" s="286"/>
      <c r="DH27" s="286"/>
      <c r="DI27" s="286"/>
      <c r="DJ27" s="286"/>
      <c r="DK27" s="286"/>
      <c r="DL27" s="286"/>
      <c r="DM27" s="286"/>
      <c r="DN27" s="286"/>
      <c r="DO27" s="286"/>
      <c r="DP27" s="286"/>
      <c r="DQ27" s="286"/>
      <c r="DR27" s="286"/>
      <c r="DS27" s="286"/>
      <c r="DT27" s="286"/>
      <c r="DU27" s="286"/>
      <c r="DV27" s="286"/>
      <c r="DW27" s="286"/>
      <c r="DX27" s="286"/>
      <c r="DY27" s="286"/>
      <c r="DZ27" s="286"/>
      <c r="EA27" s="286"/>
      <c r="EB27" s="286"/>
      <c r="EC27" s="286"/>
      <c r="ED27" s="286"/>
      <c r="EE27" s="286"/>
      <c r="EF27" s="286"/>
      <c r="EG27" s="286"/>
      <c r="EH27" s="286"/>
      <c r="EI27" s="286"/>
      <c r="EJ27" s="286"/>
      <c r="EK27" s="286"/>
      <c r="EL27" s="286"/>
      <c r="EM27" s="286"/>
      <c r="EN27" s="286"/>
      <c r="EO27" s="286"/>
      <c r="EP27" s="286"/>
      <c r="EQ27" s="286"/>
      <c r="ER27" s="286"/>
      <c r="ES27" s="286"/>
      <c r="ET27" s="286"/>
      <c r="EU27" s="286"/>
      <c r="EV27" s="286"/>
      <c r="EW27" s="286"/>
      <c r="EX27" s="286"/>
      <c r="EY27" s="286"/>
      <c r="EZ27" s="286"/>
      <c r="FA27" s="286"/>
      <c r="FB27" s="286"/>
      <c r="FC27" s="286"/>
      <c r="FD27" s="286"/>
      <c r="FE27" s="286"/>
      <c r="FF27" s="286"/>
      <c r="FG27" s="286"/>
      <c r="FH27" s="286"/>
      <c r="FI27" s="286"/>
      <c r="FJ27" s="286"/>
      <c r="FK27" s="286"/>
      <c r="FL27" s="286"/>
      <c r="FM27" s="286"/>
      <c r="FN27" s="286"/>
      <c r="FO27" s="286"/>
      <c r="FP27" s="286"/>
      <c r="FQ27" s="286"/>
      <c r="FR27" s="286"/>
      <c r="FS27" s="286"/>
      <c r="FT27" s="286"/>
    </row>
    <row r="28" spans="1:176" s="34" customFormat="1" ht="30.6" x14ac:dyDescent="0.3">
      <c r="A28" s="609"/>
      <c r="B28" s="378"/>
      <c r="C28" s="612"/>
      <c r="D28" s="612"/>
      <c r="E28" s="438"/>
      <c r="F28" s="438"/>
      <c r="G28" s="438"/>
      <c r="H28" s="602"/>
      <c r="I28" s="604"/>
      <c r="J28" s="604"/>
      <c r="K28" s="580"/>
      <c r="L28" s="580"/>
      <c r="M28" s="602"/>
      <c r="N28" s="580"/>
      <c r="O28" s="264" t="s">
        <v>599</v>
      </c>
      <c r="P28" s="576"/>
      <c r="Q28" s="576"/>
      <c r="R28" s="576"/>
      <c r="S28" s="576"/>
      <c r="T28" s="625"/>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6"/>
      <c r="AY28" s="286"/>
      <c r="AZ28" s="286"/>
      <c r="BA28" s="286"/>
      <c r="BB28" s="286"/>
      <c r="BC28" s="286"/>
      <c r="BD28" s="286"/>
      <c r="BE28" s="286"/>
      <c r="BF28" s="286"/>
      <c r="BG28" s="286"/>
      <c r="BH28" s="286"/>
      <c r="BI28" s="286"/>
      <c r="BJ28" s="286"/>
      <c r="BK28" s="286"/>
      <c r="BL28" s="286"/>
      <c r="BM28" s="286"/>
      <c r="BN28" s="286"/>
      <c r="BO28" s="286"/>
      <c r="BP28" s="286"/>
      <c r="BQ28" s="286"/>
      <c r="BR28" s="286"/>
      <c r="BS28" s="286"/>
      <c r="BT28" s="286"/>
      <c r="BU28" s="286"/>
      <c r="BV28" s="286"/>
      <c r="BW28" s="286"/>
      <c r="BX28" s="286"/>
      <c r="BY28" s="286"/>
      <c r="BZ28" s="286"/>
      <c r="CA28" s="286"/>
      <c r="CB28" s="286"/>
      <c r="CC28" s="286"/>
      <c r="CD28" s="286"/>
      <c r="CE28" s="286"/>
      <c r="CF28" s="286"/>
      <c r="CG28" s="286"/>
      <c r="CH28" s="286"/>
      <c r="CI28" s="286"/>
      <c r="CJ28" s="286"/>
      <c r="CK28" s="286"/>
      <c r="CL28" s="286"/>
      <c r="CM28" s="286"/>
      <c r="CN28" s="286"/>
      <c r="CO28" s="286"/>
      <c r="CP28" s="286"/>
      <c r="CQ28" s="286"/>
      <c r="CR28" s="286"/>
      <c r="CS28" s="286"/>
      <c r="CT28" s="286"/>
      <c r="CU28" s="286"/>
      <c r="CV28" s="286"/>
      <c r="CW28" s="286"/>
      <c r="CX28" s="286"/>
      <c r="CY28" s="286"/>
      <c r="CZ28" s="286"/>
      <c r="DA28" s="286"/>
      <c r="DB28" s="286"/>
      <c r="DC28" s="286"/>
      <c r="DD28" s="286"/>
      <c r="DE28" s="286"/>
      <c r="DF28" s="286"/>
      <c r="DG28" s="286"/>
      <c r="DH28" s="286"/>
      <c r="DI28" s="286"/>
      <c r="DJ28" s="286"/>
      <c r="DK28" s="286"/>
      <c r="DL28" s="286"/>
      <c r="DM28" s="286"/>
      <c r="DN28" s="286"/>
      <c r="DO28" s="286"/>
      <c r="DP28" s="286"/>
      <c r="DQ28" s="286"/>
      <c r="DR28" s="286"/>
      <c r="DS28" s="286"/>
      <c r="DT28" s="286"/>
      <c r="DU28" s="286"/>
      <c r="DV28" s="286"/>
      <c r="DW28" s="286"/>
      <c r="DX28" s="286"/>
      <c r="DY28" s="286"/>
      <c r="DZ28" s="286"/>
      <c r="EA28" s="286"/>
      <c r="EB28" s="286"/>
      <c r="EC28" s="286"/>
      <c r="ED28" s="286"/>
      <c r="EE28" s="286"/>
      <c r="EF28" s="286"/>
      <c r="EG28" s="286"/>
      <c r="EH28" s="286"/>
      <c r="EI28" s="286"/>
      <c r="EJ28" s="286"/>
      <c r="EK28" s="286"/>
      <c r="EL28" s="286"/>
      <c r="EM28" s="286"/>
      <c r="EN28" s="286"/>
      <c r="EO28" s="286"/>
      <c r="EP28" s="286"/>
      <c r="EQ28" s="286"/>
      <c r="ER28" s="286"/>
      <c r="ES28" s="286"/>
      <c r="ET28" s="286"/>
      <c r="EU28" s="286"/>
      <c r="EV28" s="286"/>
      <c r="EW28" s="286"/>
      <c r="EX28" s="286"/>
      <c r="EY28" s="286"/>
      <c r="EZ28" s="286"/>
      <c r="FA28" s="286"/>
      <c r="FB28" s="286"/>
      <c r="FC28" s="286"/>
      <c r="FD28" s="286"/>
      <c r="FE28" s="286"/>
      <c r="FF28" s="286"/>
      <c r="FG28" s="286"/>
      <c r="FH28" s="286"/>
      <c r="FI28" s="286"/>
      <c r="FJ28" s="286"/>
      <c r="FK28" s="286"/>
      <c r="FL28" s="286"/>
      <c r="FM28" s="286"/>
      <c r="FN28" s="286"/>
      <c r="FO28" s="286"/>
      <c r="FP28" s="286"/>
      <c r="FQ28" s="286"/>
      <c r="FR28" s="286"/>
      <c r="FS28" s="286"/>
      <c r="FT28" s="286"/>
    </row>
    <row r="29" spans="1:176" s="34" customFormat="1" ht="277.5" customHeight="1" thickBot="1" x14ac:dyDescent="0.35">
      <c r="A29" s="616"/>
      <c r="B29" s="613"/>
      <c r="C29" s="614"/>
      <c r="D29" s="614"/>
      <c r="E29" s="615"/>
      <c r="F29" s="615"/>
      <c r="G29" s="615"/>
      <c r="H29" s="606"/>
      <c r="I29" s="607"/>
      <c r="J29" s="607"/>
      <c r="K29" s="582"/>
      <c r="L29" s="582"/>
      <c r="M29" s="606"/>
      <c r="N29" s="582"/>
      <c r="O29" s="264" t="s">
        <v>600</v>
      </c>
      <c r="P29" s="594"/>
      <c r="Q29" s="594"/>
      <c r="R29" s="594"/>
      <c r="S29" s="594"/>
      <c r="T29" s="62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6"/>
      <c r="BC29" s="286"/>
      <c r="BD29" s="286"/>
      <c r="BE29" s="286"/>
      <c r="BF29" s="286"/>
      <c r="BG29" s="286"/>
      <c r="BH29" s="286"/>
      <c r="BI29" s="286"/>
      <c r="BJ29" s="286"/>
      <c r="BK29" s="286"/>
      <c r="BL29" s="286"/>
      <c r="BM29" s="286"/>
      <c r="BN29" s="286"/>
      <c r="BO29" s="286"/>
      <c r="BP29" s="286"/>
      <c r="BQ29" s="286"/>
      <c r="BR29" s="286"/>
      <c r="BS29" s="286"/>
      <c r="BT29" s="286"/>
      <c r="BU29" s="286"/>
      <c r="BV29" s="286"/>
      <c r="BW29" s="286"/>
      <c r="BX29" s="286"/>
      <c r="BY29" s="286"/>
      <c r="BZ29" s="286"/>
      <c r="CA29" s="286"/>
      <c r="CB29" s="286"/>
      <c r="CC29" s="286"/>
      <c r="CD29" s="286"/>
      <c r="CE29" s="286"/>
      <c r="CF29" s="286"/>
      <c r="CG29" s="286"/>
      <c r="CH29" s="286"/>
      <c r="CI29" s="286"/>
      <c r="CJ29" s="286"/>
      <c r="CK29" s="286"/>
      <c r="CL29" s="286"/>
      <c r="CM29" s="286"/>
      <c r="CN29" s="286"/>
      <c r="CO29" s="286"/>
      <c r="CP29" s="286"/>
      <c r="CQ29" s="286"/>
      <c r="CR29" s="286"/>
      <c r="CS29" s="286"/>
      <c r="CT29" s="286"/>
      <c r="CU29" s="286"/>
      <c r="CV29" s="286"/>
      <c r="CW29" s="286"/>
      <c r="CX29" s="286"/>
      <c r="CY29" s="286"/>
      <c r="CZ29" s="286"/>
      <c r="DA29" s="286"/>
      <c r="DB29" s="286"/>
      <c r="DC29" s="286"/>
      <c r="DD29" s="286"/>
      <c r="DE29" s="286"/>
      <c r="DF29" s="286"/>
      <c r="DG29" s="286"/>
      <c r="DH29" s="286"/>
      <c r="DI29" s="286"/>
      <c r="DJ29" s="286"/>
      <c r="DK29" s="286"/>
      <c r="DL29" s="286"/>
      <c r="DM29" s="286"/>
      <c r="DN29" s="286"/>
      <c r="DO29" s="286"/>
      <c r="DP29" s="286"/>
      <c r="DQ29" s="286"/>
      <c r="DR29" s="286"/>
      <c r="DS29" s="286"/>
      <c r="DT29" s="286"/>
      <c r="DU29" s="286"/>
      <c r="DV29" s="286"/>
      <c r="DW29" s="286"/>
      <c r="DX29" s="286"/>
      <c r="DY29" s="286"/>
      <c r="DZ29" s="286"/>
      <c r="EA29" s="286"/>
      <c r="EB29" s="286"/>
      <c r="EC29" s="286"/>
      <c r="ED29" s="286"/>
      <c r="EE29" s="286"/>
      <c r="EF29" s="286"/>
      <c r="EG29" s="286"/>
      <c r="EH29" s="286"/>
      <c r="EI29" s="286"/>
      <c r="EJ29" s="286"/>
      <c r="EK29" s="286"/>
      <c r="EL29" s="286"/>
      <c r="EM29" s="286"/>
      <c r="EN29" s="286"/>
      <c r="EO29" s="286"/>
      <c r="EP29" s="286"/>
      <c r="EQ29" s="286"/>
      <c r="ER29" s="286"/>
      <c r="ES29" s="286"/>
      <c r="ET29" s="286"/>
      <c r="EU29" s="286"/>
      <c r="EV29" s="286"/>
      <c r="EW29" s="286"/>
      <c r="EX29" s="286"/>
      <c r="EY29" s="286"/>
      <c r="EZ29" s="286"/>
      <c r="FA29" s="286"/>
      <c r="FB29" s="286"/>
      <c r="FC29" s="286"/>
      <c r="FD29" s="286"/>
      <c r="FE29" s="286"/>
      <c r="FF29" s="286"/>
      <c r="FG29" s="286"/>
      <c r="FH29" s="286"/>
      <c r="FI29" s="286"/>
      <c r="FJ29" s="286"/>
      <c r="FK29" s="286"/>
      <c r="FL29" s="286"/>
      <c r="FM29" s="286"/>
      <c r="FN29" s="286"/>
      <c r="FO29" s="286"/>
      <c r="FP29" s="286"/>
      <c r="FQ29" s="286"/>
      <c r="FR29" s="286"/>
      <c r="FS29" s="286"/>
      <c r="FT29" s="286"/>
    </row>
    <row r="30" spans="1:176" s="34" customFormat="1" ht="20.399999999999999" x14ac:dyDescent="0.3">
      <c r="A30" s="627">
        <f>'Mapa Final'!A29</f>
        <v>5</v>
      </c>
      <c r="B30" s="648" t="str">
        <f>'Mapa Final'!B29</f>
        <v>Registro y pago equivocado</v>
      </c>
      <c r="C30" s="630" t="str">
        <f>'Mapa Final'!C29</f>
        <v>Afectación Económica</v>
      </c>
      <c r="D30" s="630" t="str">
        <f>'Mapa Final'!D29</f>
        <v xml:space="preserve">1. Revisión insuficiente de la información por parte de los Usuarios
2. Desatender los pagos con un sistema dual, que significa que son revisados y lanzados por un usuario y verificados y aprobados por otro.
3. Revisión insuficiente de los documentos físicos por parte del perfil autorizador endoso               
4. Inconsistencia de la información en los actos administrativos </v>
      </c>
      <c r="E30" s="633" t="str">
        <f>'Mapa Final'!E29</f>
        <v>Falta de control</v>
      </c>
      <c r="F30" s="633" t="str">
        <f>'Mapa Final'!F29</f>
        <v xml:space="preserve">Efectuar en el SIIF el registro del pago de un tercero diferente al beneficiario, y/o pagar electrónicamente por un valor diferente al ordenado. </v>
      </c>
      <c r="G30" s="633" t="str">
        <f>'Mapa Final'!G29</f>
        <v>Ejecución y Administración de Procesos</v>
      </c>
      <c r="H30" s="642" t="str">
        <f>'Mapa Final'!I29</f>
        <v>Muy Baja</v>
      </c>
      <c r="I30" s="645" t="str">
        <f>'Mapa Final'!L29</f>
        <v>Leve</v>
      </c>
      <c r="J30" s="645" t="str">
        <f>'Mapa Final'!N29</f>
        <v>Bajo</v>
      </c>
      <c r="K30" s="638" t="e">
        <f>'Mapa Final'!AA29</f>
        <v>#N/A</v>
      </c>
      <c r="L30" s="638" t="str">
        <f>'Mapa Final'!AE29</f>
        <v>Leve</v>
      </c>
      <c r="M30" s="642" t="e">
        <f>'Mapa Final'!AG29</f>
        <v>#N/A</v>
      </c>
      <c r="N30" s="638" t="str">
        <f>'Mapa Final'!AH29</f>
        <v>Evitar</v>
      </c>
      <c r="O30" s="282" t="s">
        <v>601</v>
      </c>
      <c r="P30" s="641" t="s">
        <v>179</v>
      </c>
      <c r="Q30" s="641" t="s">
        <v>179</v>
      </c>
      <c r="R30" s="635">
        <v>44197</v>
      </c>
      <c r="S30" s="635">
        <v>44561</v>
      </c>
      <c r="T30" s="624" t="s">
        <v>636</v>
      </c>
      <c r="U30" s="286"/>
      <c r="V30" s="286"/>
      <c r="W30" s="286"/>
      <c r="X30" s="286"/>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c r="BA30" s="286"/>
      <c r="BB30" s="286"/>
      <c r="BC30" s="286"/>
      <c r="BD30" s="286"/>
      <c r="BE30" s="286"/>
      <c r="BF30" s="286"/>
      <c r="BG30" s="286"/>
      <c r="BH30" s="286"/>
      <c r="BI30" s="286"/>
      <c r="BJ30" s="286"/>
      <c r="BK30" s="286"/>
      <c r="BL30" s="286"/>
      <c r="BM30" s="286"/>
      <c r="BN30" s="286"/>
      <c r="BO30" s="286"/>
      <c r="BP30" s="286"/>
      <c r="BQ30" s="286"/>
      <c r="BR30" s="286"/>
      <c r="BS30" s="286"/>
      <c r="BT30" s="286"/>
      <c r="BU30" s="286"/>
      <c r="BV30" s="286"/>
      <c r="BW30" s="286"/>
      <c r="BX30" s="286"/>
      <c r="BY30" s="286"/>
      <c r="BZ30" s="286"/>
      <c r="CA30" s="286"/>
      <c r="CB30" s="286"/>
      <c r="CC30" s="286"/>
      <c r="CD30" s="286"/>
      <c r="CE30" s="286"/>
      <c r="CF30" s="286"/>
      <c r="CG30" s="286"/>
      <c r="CH30" s="286"/>
      <c r="CI30" s="286"/>
      <c r="CJ30" s="286"/>
      <c r="CK30" s="286"/>
      <c r="CL30" s="286"/>
      <c r="CM30" s="286"/>
      <c r="CN30" s="286"/>
      <c r="CO30" s="286"/>
      <c r="CP30" s="286"/>
      <c r="CQ30" s="286"/>
      <c r="CR30" s="286"/>
      <c r="CS30" s="286"/>
      <c r="CT30" s="286"/>
      <c r="CU30" s="286"/>
      <c r="CV30" s="286"/>
      <c r="CW30" s="286"/>
      <c r="CX30" s="286"/>
      <c r="CY30" s="286"/>
      <c r="CZ30" s="286"/>
      <c r="DA30" s="286"/>
      <c r="DB30" s="286"/>
      <c r="DC30" s="286"/>
      <c r="DD30" s="286"/>
      <c r="DE30" s="286"/>
      <c r="DF30" s="286"/>
      <c r="DG30" s="286"/>
      <c r="DH30" s="286"/>
      <c r="DI30" s="286"/>
      <c r="DJ30" s="286"/>
      <c r="DK30" s="286"/>
      <c r="DL30" s="286"/>
      <c r="DM30" s="286"/>
      <c r="DN30" s="286"/>
      <c r="DO30" s="286"/>
      <c r="DP30" s="286"/>
      <c r="DQ30" s="286"/>
      <c r="DR30" s="286"/>
      <c r="DS30" s="286"/>
      <c r="DT30" s="286"/>
      <c r="DU30" s="286"/>
      <c r="DV30" s="286"/>
      <c r="DW30" s="286"/>
      <c r="DX30" s="286"/>
      <c r="DY30" s="286"/>
      <c r="DZ30" s="286"/>
      <c r="EA30" s="286"/>
      <c r="EB30" s="286"/>
      <c r="EC30" s="286"/>
      <c r="ED30" s="286"/>
      <c r="EE30" s="286"/>
      <c r="EF30" s="286"/>
      <c r="EG30" s="286"/>
      <c r="EH30" s="286"/>
      <c r="EI30" s="286"/>
      <c r="EJ30" s="286"/>
      <c r="EK30" s="286"/>
      <c r="EL30" s="286"/>
      <c r="EM30" s="286"/>
      <c r="EN30" s="286"/>
      <c r="EO30" s="286"/>
      <c r="EP30" s="286"/>
      <c r="EQ30" s="286"/>
      <c r="ER30" s="286"/>
      <c r="ES30" s="286"/>
      <c r="ET30" s="286"/>
      <c r="EU30" s="286"/>
      <c r="EV30" s="286"/>
      <c r="EW30" s="286"/>
      <c r="EX30" s="286"/>
      <c r="EY30" s="286"/>
      <c r="EZ30" s="286"/>
      <c r="FA30" s="286"/>
      <c r="FB30" s="286"/>
      <c r="FC30" s="286"/>
      <c r="FD30" s="286"/>
      <c r="FE30" s="286"/>
      <c r="FF30" s="286"/>
      <c r="FG30" s="286"/>
      <c r="FH30" s="286"/>
      <c r="FI30" s="286"/>
      <c r="FJ30" s="286"/>
      <c r="FK30" s="286"/>
      <c r="FL30" s="286"/>
      <c r="FM30" s="286"/>
      <c r="FN30" s="286"/>
      <c r="FO30" s="286"/>
      <c r="FP30" s="286"/>
      <c r="FQ30" s="286"/>
      <c r="FR30" s="286"/>
      <c r="FS30" s="286"/>
      <c r="FT30" s="286"/>
    </row>
    <row r="31" spans="1:176" s="34" customFormat="1" ht="20.399999999999999" x14ac:dyDescent="0.3">
      <c r="A31" s="628"/>
      <c r="B31" s="649"/>
      <c r="C31" s="631"/>
      <c r="D31" s="631"/>
      <c r="E31" s="436"/>
      <c r="F31" s="436"/>
      <c r="G31" s="436"/>
      <c r="H31" s="643"/>
      <c r="I31" s="646"/>
      <c r="J31" s="646"/>
      <c r="K31" s="639"/>
      <c r="L31" s="639"/>
      <c r="M31" s="643"/>
      <c r="N31" s="639"/>
      <c r="O31" s="282" t="s">
        <v>552</v>
      </c>
      <c r="P31" s="636"/>
      <c r="Q31" s="636"/>
      <c r="R31" s="636"/>
      <c r="S31" s="636"/>
      <c r="T31" s="625"/>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86"/>
      <c r="BE31" s="286"/>
      <c r="BF31" s="286"/>
      <c r="BG31" s="286"/>
      <c r="BH31" s="286"/>
      <c r="BI31" s="286"/>
      <c r="BJ31" s="286"/>
      <c r="BK31" s="286"/>
      <c r="BL31" s="286"/>
      <c r="BM31" s="286"/>
      <c r="BN31" s="286"/>
      <c r="BO31" s="286"/>
      <c r="BP31" s="286"/>
      <c r="BQ31" s="286"/>
      <c r="BR31" s="286"/>
      <c r="BS31" s="286"/>
      <c r="BT31" s="286"/>
      <c r="BU31" s="286"/>
      <c r="BV31" s="286"/>
      <c r="BW31" s="286"/>
      <c r="BX31" s="286"/>
      <c r="BY31" s="286"/>
      <c r="BZ31" s="286"/>
      <c r="CA31" s="286"/>
      <c r="CB31" s="286"/>
      <c r="CC31" s="286"/>
      <c r="CD31" s="286"/>
      <c r="CE31" s="286"/>
      <c r="CF31" s="286"/>
      <c r="CG31" s="286"/>
      <c r="CH31" s="286"/>
      <c r="CI31" s="286"/>
      <c r="CJ31" s="286"/>
      <c r="CK31" s="286"/>
      <c r="CL31" s="286"/>
      <c r="CM31" s="286"/>
      <c r="CN31" s="286"/>
      <c r="CO31" s="286"/>
      <c r="CP31" s="286"/>
      <c r="CQ31" s="286"/>
      <c r="CR31" s="286"/>
      <c r="CS31" s="286"/>
      <c r="CT31" s="286"/>
      <c r="CU31" s="286"/>
      <c r="CV31" s="286"/>
      <c r="CW31" s="286"/>
      <c r="CX31" s="286"/>
      <c r="CY31" s="286"/>
      <c r="CZ31" s="286"/>
      <c r="DA31" s="286"/>
      <c r="DB31" s="286"/>
      <c r="DC31" s="286"/>
      <c r="DD31" s="286"/>
      <c r="DE31" s="286"/>
      <c r="DF31" s="286"/>
      <c r="DG31" s="286"/>
      <c r="DH31" s="286"/>
      <c r="DI31" s="286"/>
      <c r="DJ31" s="286"/>
      <c r="DK31" s="286"/>
      <c r="DL31" s="286"/>
      <c r="DM31" s="286"/>
      <c r="DN31" s="286"/>
      <c r="DO31" s="286"/>
      <c r="DP31" s="286"/>
      <c r="DQ31" s="286"/>
      <c r="DR31" s="286"/>
      <c r="DS31" s="286"/>
      <c r="DT31" s="286"/>
      <c r="DU31" s="286"/>
      <c r="DV31" s="286"/>
      <c r="DW31" s="286"/>
      <c r="DX31" s="286"/>
      <c r="DY31" s="286"/>
      <c r="DZ31" s="286"/>
      <c r="EA31" s="286"/>
      <c r="EB31" s="286"/>
      <c r="EC31" s="286"/>
      <c r="ED31" s="286"/>
      <c r="EE31" s="286"/>
      <c r="EF31" s="286"/>
      <c r="EG31" s="286"/>
      <c r="EH31" s="286"/>
      <c r="EI31" s="286"/>
      <c r="EJ31" s="286"/>
      <c r="EK31" s="286"/>
      <c r="EL31" s="286"/>
      <c r="EM31" s="286"/>
      <c r="EN31" s="286"/>
      <c r="EO31" s="286"/>
      <c r="EP31" s="286"/>
      <c r="EQ31" s="286"/>
      <c r="ER31" s="286"/>
      <c r="ES31" s="286"/>
      <c r="ET31" s="286"/>
      <c r="EU31" s="286"/>
      <c r="EV31" s="286"/>
      <c r="EW31" s="286"/>
      <c r="EX31" s="286"/>
      <c r="EY31" s="286"/>
      <c r="EZ31" s="286"/>
      <c r="FA31" s="286"/>
      <c r="FB31" s="286"/>
      <c r="FC31" s="286"/>
      <c r="FD31" s="286"/>
      <c r="FE31" s="286"/>
      <c r="FF31" s="286"/>
      <c r="FG31" s="286"/>
      <c r="FH31" s="286"/>
      <c r="FI31" s="286"/>
      <c r="FJ31" s="286"/>
      <c r="FK31" s="286"/>
      <c r="FL31" s="286"/>
      <c r="FM31" s="286"/>
      <c r="FN31" s="286"/>
      <c r="FO31" s="286"/>
      <c r="FP31" s="286"/>
      <c r="FQ31" s="286"/>
      <c r="FR31" s="286"/>
      <c r="FS31" s="286"/>
      <c r="FT31" s="286"/>
    </row>
    <row r="32" spans="1:176" s="34" customFormat="1" ht="30.6" x14ac:dyDescent="0.3">
      <c r="A32" s="628"/>
      <c r="B32" s="649"/>
      <c r="C32" s="631"/>
      <c r="D32" s="631"/>
      <c r="E32" s="436"/>
      <c r="F32" s="436"/>
      <c r="G32" s="436"/>
      <c r="H32" s="643"/>
      <c r="I32" s="646"/>
      <c r="J32" s="646"/>
      <c r="K32" s="639"/>
      <c r="L32" s="639"/>
      <c r="M32" s="643"/>
      <c r="N32" s="639"/>
      <c r="O32" s="282" t="s">
        <v>553</v>
      </c>
      <c r="P32" s="636"/>
      <c r="Q32" s="636"/>
      <c r="R32" s="636"/>
      <c r="S32" s="636"/>
      <c r="T32" s="625"/>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286"/>
      <c r="BE32" s="286"/>
      <c r="BF32" s="286"/>
      <c r="BG32" s="286"/>
      <c r="BH32" s="286"/>
      <c r="BI32" s="286"/>
      <c r="BJ32" s="286"/>
      <c r="BK32" s="286"/>
      <c r="BL32" s="286"/>
      <c r="BM32" s="286"/>
      <c r="BN32" s="286"/>
      <c r="BO32" s="286"/>
      <c r="BP32" s="286"/>
      <c r="BQ32" s="286"/>
      <c r="BR32" s="286"/>
      <c r="BS32" s="286"/>
      <c r="BT32" s="286"/>
      <c r="BU32" s="286"/>
      <c r="BV32" s="286"/>
      <c r="BW32" s="286"/>
      <c r="BX32" s="286"/>
      <c r="BY32" s="286"/>
      <c r="BZ32" s="286"/>
      <c r="CA32" s="286"/>
      <c r="CB32" s="286"/>
      <c r="CC32" s="286"/>
      <c r="CD32" s="286"/>
      <c r="CE32" s="286"/>
      <c r="CF32" s="286"/>
      <c r="CG32" s="286"/>
      <c r="CH32" s="286"/>
      <c r="CI32" s="286"/>
      <c r="CJ32" s="286"/>
      <c r="CK32" s="286"/>
      <c r="CL32" s="286"/>
      <c r="CM32" s="286"/>
      <c r="CN32" s="286"/>
      <c r="CO32" s="286"/>
      <c r="CP32" s="286"/>
      <c r="CQ32" s="286"/>
      <c r="CR32" s="286"/>
      <c r="CS32" s="286"/>
      <c r="CT32" s="286"/>
      <c r="CU32" s="286"/>
      <c r="CV32" s="286"/>
      <c r="CW32" s="286"/>
      <c r="CX32" s="286"/>
      <c r="CY32" s="286"/>
      <c r="CZ32" s="286"/>
      <c r="DA32" s="286"/>
      <c r="DB32" s="286"/>
      <c r="DC32" s="286"/>
      <c r="DD32" s="286"/>
      <c r="DE32" s="286"/>
      <c r="DF32" s="286"/>
      <c r="DG32" s="286"/>
      <c r="DH32" s="286"/>
      <c r="DI32" s="286"/>
      <c r="DJ32" s="286"/>
      <c r="DK32" s="286"/>
      <c r="DL32" s="286"/>
      <c r="DM32" s="286"/>
      <c r="DN32" s="286"/>
      <c r="DO32" s="286"/>
      <c r="DP32" s="286"/>
      <c r="DQ32" s="286"/>
      <c r="DR32" s="286"/>
      <c r="DS32" s="286"/>
      <c r="DT32" s="286"/>
      <c r="DU32" s="286"/>
      <c r="DV32" s="286"/>
      <c r="DW32" s="286"/>
      <c r="DX32" s="286"/>
      <c r="DY32" s="286"/>
      <c r="DZ32" s="286"/>
      <c r="EA32" s="286"/>
      <c r="EB32" s="286"/>
      <c r="EC32" s="286"/>
      <c r="ED32" s="286"/>
      <c r="EE32" s="286"/>
      <c r="EF32" s="286"/>
      <c r="EG32" s="286"/>
      <c r="EH32" s="286"/>
      <c r="EI32" s="286"/>
      <c r="EJ32" s="286"/>
      <c r="EK32" s="286"/>
      <c r="EL32" s="286"/>
      <c r="EM32" s="286"/>
      <c r="EN32" s="286"/>
      <c r="EO32" s="286"/>
      <c r="EP32" s="286"/>
      <c r="EQ32" s="286"/>
      <c r="ER32" s="286"/>
      <c r="ES32" s="286"/>
      <c r="ET32" s="286"/>
      <c r="EU32" s="286"/>
      <c r="EV32" s="286"/>
      <c r="EW32" s="286"/>
      <c r="EX32" s="286"/>
      <c r="EY32" s="286"/>
      <c r="EZ32" s="286"/>
      <c r="FA32" s="286"/>
      <c r="FB32" s="286"/>
      <c r="FC32" s="286"/>
      <c r="FD32" s="286"/>
      <c r="FE32" s="286"/>
      <c r="FF32" s="286"/>
      <c r="FG32" s="286"/>
      <c r="FH32" s="286"/>
      <c r="FI32" s="286"/>
      <c r="FJ32" s="286"/>
      <c r="FK32" s="286"/>
      <c r="FL32" s="286"/>
      <c r="FM32" s="286"/>
      <c r="FN32" s="286"/>
      <c r="FO32" s="286"/>
      <c r="FP32" s="286"/>
      <c r="FQ32" s="286"/>
      <c r="FR32" s="286"/>
      <c r="FS32" s="286"/>
      <c r="FT32" s="286"/>
    </row>
    <row r="33" spans="1:176" s="34" customFormat="1" ht="20.399999999999999" x14ac:dyDescent="0.3">
      <c r="A33" s="628"/>
      <c r="B33" s="649"/>
      <c r="C33" s="631"/>
      <c r="D33" s="631"/>
      <c r="E33" s="436"/>
      <c r="F33" s="436"/>
      <c r="G33" s="436"/>
      <c r="H33" s="643"/>
      <c r="I33" s="646"/>
      <c r="J33" s="646"/>
      <c r="K33" s="639"/>
      <c r="L33" s="639"/>
      <c r="M33" s="643"/>
      <c r="N33" s="639"/>
      <c r="O33" s="282" t="s">
        <v>602</v>
      </c>
      <c r="P33" s="636"/>
      <c r="Q33" s="636"/>
      <c r="R33" s="636"/>
      <c r="S33" s="636"/>
      <c r="T33" s="625"/>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86"/>
      <c r="BC33" s="286"/>
      <c r="BD33" s="286"/>
      <c r="BE33" s="286"/>
      <c r="BF33" s="286"/>
      <c r="BG33" s="286"/>
      <c r="BH33" s="286"/>
      <c r="BI33" s="286"/>
      <c r="BJ33" s="286"/>
      <c r="BK33" s="286"/>
      <c r="BL33" s="286"/>
      <c r="BM33" s="286"/>
      <c r="BN33" s="286"/>
      <c r="BO33" s="286"/>
      <c r="BP33" s="286"/>
      <c r="BQ33" s="286"/>
      <c r="BR33" s="286"/>
      <c r="BS33" s="286"/>
      <c r="BT33" s="286"/>
      <c r="BU33" s="286"/>
      <c r="BV33" s="286"/>
      <c r="BW33" s="286"/>
      <c r="BX33" s="286"/>
      <c r="BY33" s="286"/>
      <c r="BZ33" s="286"/>
      <c r="CA33" s="286"/>
      <c r="CB33" s="286"/>
      <c r="CC33" s="286"/>
      <c r="CD33" s="286"/>
      <c r="CE33" s="286"/>
      <c r="CF33" s="286"/>
      <c r="CG33" s="286"/>
      <c r="CH33" s="286"/>
      <c r="CI33" s="286"/>
      <c r="CJ33" s="286"/>
      <c r="CK33" s="286"/>
      <c r="CL33" s="286"/>
      <c r="CM33" s="286"/>
      <c r="CN33" s="286"/>
      <c r="CO33" s="286"/>
      <c r="CP33" s="286"/>
      <c r="CQ33" s="286"/>
      <c r="CR33" s="286"/>
      <c r="CS33" s="286"/>
      <c r="CT33" s="286"/>
      <c r="CU33" s="286"/>
      <c r="CV33" s="286"/>
      <c r="CW33" s="286"/>
      <c r="CX33" s="286"/>
      <c r="CY33" s="286"/>
      <c r="CZ33" s="286"/>
      <c r="DA33" s="286"/>
      <c r="DB33" s="286"/>
      <c r="DC33" s="286"/>
      <c r="DD33" s="286"/>
      <c r="DE33" s="286"/>
      <c r="DF33" s="286"/>
      <c r="DG33" s="286"/>
      <c r="DH33" s="286"/>
      <c r="DI33" s="286"/>
      <c r="DJ33" s="286"/>
      <c r="DK33" s="286"/>
      <c r="DL33" s="286"/>
      <c r="DM33" s="286"/>
      <c r="DN33" s="286"/>
      <c r="DO33" s="286"/>
      <c r="DP33" s="286"/>
      <c r="DQ33" s="286"/>
      <c r="DR33" s="286"/>
      <c r="DS33" s="286"/>
      <c r="DT33" s="286"/>
      <c r="DU33" s="286"/>
      <c r="DV33" s="286"/>
      <c r="DW33" s="286"/>
      <c r="DX33" s="286"/>
      <c r="DY33" s="286"/>
      <c r="DZ33" s="286"/>
      <c r="EA33" s="286"/>
      <c r="EB33" s="286"/>
      <c r="EC33" s="286"/>
      <c r="ED33" s="286"/>
      <c r="EE33" s="286"/>
      <c r="EF33" s="286"/>
      <c r="EG33" s="286"/>
      <c r="EH33" s="286"/>
      <c r="EI33" s="286"/>
      <c r="EJ33" s="286"/>
      <c r="EK33" s="286"/>
      <c r="EL33" s="286"/>
      <c r="EM33" s="286"/>
      <c r="EN33" s="286"/>
      <c r="EO33" s="286"/>
      <c r="EP33" s="286"/>
      <c r="EQ33" s="286"/>
      <c r="ER33" s="286"/>
      <c r="ES33" s="286"/>
      <c r="ET33" s="286"/>
      <c r="EU33" s="286"/>
      <c r="EV33" s="286"/>
      <c r="EW33" s="286"/>
      <c r="EX33" s="286"/>
      <c r="EY33" s="286"/>
      <c r="EZ33" s="286"/>
      <c r="FA33" s="286"/>
      <c r="FB33" s="286"/>
      <c r="FC33" s="286"/>
      <c r="FD33" s="286"/>
      <c r="FE33" s="286"/>
      <c r="FF33" s="286"/>
      <c r="FG33" s="286"/>
      <c r="FH33" s="286"/>
      <c r="FI33" s="286"/>
      <c r="FJ33" s="286"/>
      <c r="FK33" s="286"/>
      <c r="FL33" s="286"/>
      <c r="FM33" s="286"/>
      <c r="FN33" s="286"/>
      <c r="FO33" s="286"/>
      <c r="FP33" s="286"/>
      <c r="FQ33" s="286"/>
      <c r="FR33" s="286"/>
      <c r="FS33" s="286"/>
      <c r="FT33" s="286"/>
    </row>
    <row r="34" spans="1:176" s="34" customFormat="1" ht="102.75" customHeight="1" thickBot="1" x14ac:dyDescent="0.35">
      <c r="A34" s="629"/>
      <c r="B34" s="650"/>
      <c r="C34" s="632"/>
      <c r="D34" s="632"/>
      <c r="E34" s="634"/>
      <c r="F34" s="634"/>
      <c r="G34" s="634"/>
      <c r="H34" s="644"/>
      <c r="I34" s="647"/>
      <c r="J34" s="647"/>
      <c r="K34" s="640"/>
      <c r="L34" s="640"/>
      <c r="M34" s="644"/>
      <c r="N34" s="640"/>
      <c r="O34" s="282"/>
      <c r="P34" s="637"/>
      <c r="Q34" s="637"/>
      <c r="R34" s="637"/>
      <c r="S34" s="637"/>
      <c r="T34" s="62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6"/>
      <c r="AZ34" s="286"/>
      <c r="BA34" s="286"/>
      <c r="BB34" s="286"/>
      <c r="BC34" s="286"/>
      <c r="BD34" s="286"/>
      <c r="BE34" s="286"/>
      <c r="BF34" s="286"/>
      <c r="BG34" s="286"/>
      <c r="BH34" s="286"/>
      <c r="BI34" s="286"/>
      <c r="BJ34" s="286"/>
      <c r="BK34" s="286"/>
      <c r="BL34" s="286"/>
      <c r="BM34" s="286"/>
      <c r="BN34" s="286"/>
      <c r="BO34" s="286"/>
      <c r="BP34" s="286"/>
      <c r="BQ34" s="286"/>
      <c r="BR34" s="286"/>
      <c r="BS34" s="286"/>
      <c r="BT34" s="286"/>
      <c r="BU34" s="286"/>
      <c r="BV34" s="286"/>
      <c r="BW34" s="286"/>
      <c r="BX34" s="286"/>
      <c r="BY34" s="286"/>
      <c r="BZ34" s="286"/>
      <c r="CA34" s="286"/>
      <c r="CB34" s="286"/>
      <c r="CC34" s="286"/>
      <c r="CD34" s="286"/>
      <c r="CE34" s="286"/>
      <c r="CF34" s="286"/>
      <c r="CG34" s="286"/>
      <c r="CH34" s="286"/>
      <c r="CI34" s="286"/>
      <c r="CJ34" s="286"/>
      <c r="CK34" s="286"/>
      <c r="CL34" s="286"/>
      <c r="CM34" s="286"/>
      <c r="CN34" s="286"/>
      <c r="CO34" s="286"/>
      <c r="CP34" s="286"/>
      <c r="CQ34" s="286"/>
      <c r="CR34" s="286"/>
      <c r="CS34" s="286"/>
      <c r="CT34" s="286"/>
      <c r="CU34" s="286"/>
      <c r="CV34" s="286"/>
      <c r="CW34" s="286"/>
      <c r="CX34" s="286"/>
      <c r="CY34" s="286"/>
      <c r="CZ34" s="286"/>
      <c r="DA34" s="286"/>
      <c r="DB34" s="286"/>
      <c r="DC34" s="286"/>
      <c r="DD34" s="286"/>
      <c r="DE34" s="286"/>
      <c r="DF34" s="286"/>
      <c r="DG34" s="286"/>
      <c r="DH34" s="286"/>
      <c r="DI34" s="286"/>
      <c r="DJ34" s="286"/>
      <c r="DK34" s="286"/>
      <c r="DL34" s="286"/>
      <c r="DM34" s="286"/>
      <c r="DN34" s="286"/>
      <c r="DO34" s="286"/>
      <c r="DP34" s="286"/>
      <c r="DQ34" s="286"/>
      <c r="DR34" s="286"/>
      <c r="DS34" s="286"/>
      <c r="DT34" s="286"/>
      <c r="DU34" s="286"/>
      <c r="DV34" s="286"/>
      <c r="DW34" s="286"/>
      <c r="DX34" s="286"/>
      <c r="DY34" s="286"/>
      <c r="DZ34" s="286"/>
      <c r="EA34" s="286"/>
      <c r="EB34" s="286"/>
      <c r="EC34" s="286"/>
      <c r="ED34" s="286"/>
      <c r="EE34" s="286"/>
      <c r="EF34" s="286"/>
      <c r="EG34" s="286"/>
      <c r="EH34" s="286"/>
      <c r="EI34" s="286"/>
      <c r="EJ34" s="286"/>
      <c r="EK34" s="286"/>
      <c r="EL34" s="286"/>
      <c r="EM34" s="286"/>
      <c r="EN34" s="286"/>
      <c r="EO34" s="286"/>
      <c r="EP34" s="286"/>
      <c r="EQ34" s="286"/>
      <c r="ER34" s="286"/>
      <c r="ES34" s="286"/>
      <c r="ET34" s="286"/>
      <c r="EU34" s="286"/>
      <c r="EV34" s="286"/>
      <c r="EW34" s="286"/>
      <c r="EX34" s="286"/>
      <c r="EY34" s="286"/>
      <c r="EZ34" s="286"/>
      <c r="FA34" s="286"/>
      <c r="FB34" s="286"/>
      <c r="FC34" s="286"/>
      <c r="FD34" s="286"/>
      <c r="FE34" s="286"/>
      <c r="FF34" s="286"/>
      <c r="FG34" s="286"/>
      <c r="FH34" s="286"/>
      <c r="FI34" s="286"/>
      <c r="FJ34" s="286"/>
      <c r="FK34" s="286"/>
      <c r="FL34" s="286"/>
      <c r="FM34" s="286"/>
      <c r="FN34" s="286"/>
      <c r="FO34" s="286"/>
      <c r="FP34" s="286"/>
      <c r="FQ34" s="286"/>
      <c r="FR34" s="286"/>
      <c r="FS34" s="286"/>
      <c r="FT34" s="286"/>
    </row>
    <row r="35" spans="1:176" s="34" customFormat="1" ht="20.399999999999999" x14ac:dyDescent="0.3">
      <c r="A35" s="608">
        <f>'Mapa Final'!A34</f>
        <v>6</v>
      </c>
      <c r="B35" s="610" t="str">
        <f>'Mapa Final'!B34</f>
        <v>Falta de recursos financieros</v>
      </c>
      <c r="C35" s="611" t="str">
        <f>'Mapa Final'!C34</f>
        <v>Afectación Económica</v>
      </c>
      <c r="D35" s="611" t="str">
        <f>'Mapa Final'!D34</f>
        <v>1. Olvidar realizar el traslado de recursos entre libretas por parte del Grupo de Fondos Especiales
2. Revisar el saldo disponible de las libretas de las diferentes unidades - recursos sin situación de fondos - en el SIIF NACCIÓN para verificar que los recursos hayan sido trasladados.</v>
      </c>
      <c r="E35" s="440" t="str">
        <f>'Mapa Final'!E34</f>
        <v>Falta de control</v>
      </c>
      <c r="F35" s="440" t="str">
        <f>'Mapa Final'!F34</f>
        <v xml:space="preserve">Insuficiencia de recursos para atender el pago de los compromisos que impliquen recursos de financiación SIN SITUACION DE FONDOS </v>
      </c>
      <c r="G35" s="440" t="str">
        <f>'Mapa Final'!G34</f>
        <v>Ejecución y Administración de Procesos</v>
      </c>
      <c r="H35" s="601" t="str">
        <f>'Mapa Final'!I34</f>
        <v>Muy Baja</v>
      </c>
      <c r="I35" s="603" t="str">
        <f>'Mapa Final'!L34</f>
        <v>Menor</v>
      </c>
      <c r="J35" s="603" t="str">
        <f>'Mapa Final'!N34</f>
        <v>Bajo</v>
      </c>
      <c r="K35" s="579" t="str">
        <f>'Mapa Final'!AA34</f>
        <v>Muy Baja</v>
      </c>
      <c r="L35" s="579" t="str">
        <f>'Mapa Final'!AE34</f>
        <v>Menor</v>
      </c>
      <c r="M35" s="601" t="str">
        <f>'Mapa Final'!AG34</f>
        <v>Bajo</v>
      </c>
      <c r="N35" s="579" t="str">
        <f>'Mapa Final'!AH34</f>
        <v>Evitar</v>
      </c>
      <c r="O35" s="264" t="s">
        <v>563</v>
      </c>
      <c r="P35" s="620" t="s">
        <v>179</v>
      </c>
      <c r="Q35" s="620" t="s">
        <v>179</v>
      </c>
      <c r="R35" s="575">
        <v>44197</v>
      </c>
      <c r="S35" s="575">
        <v>44561</v>
      </c>
      <c r="T35" s="577" t="s">
        <v>637</v>
      </c>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c r="DN35" s="286"/>
      <c r="DO35" s="286"/>
      <c r="DP35" s="286"/>
      <c r="DQ35" s="286"/>
      <c r="DR35" s="286"/>
      <c r="DS35" s="286"/>
      <c r="DT35" s="286"/>
      <c r="DU35" s="286"/>
      <c r="DV35" s="286"/>
      <c r="DW35" s="286"/>
      <c r="DX35" s="286"/>
      <c r="DY35" s="286"/>
      <c r="DZ35" s="286"/>
      <c r="EA35" s="286"/>
      <c r="EB35" s="286"/>
      <c r="EC35" s="286"/>
      <c r="ED35" s="286"/>
      <c r="EE35" s="286"/>
      <c r="EF35" s="286"/>
      <c r="EG35" s="286"/>
      <c r="EH35" s="286"/>
      <c r="EI35" s="286"/>
      <c r="EJ35" s="286"/>
      <c r="EK35" s="286"/>
      <c r="EL35" s="286"/>
      <c r="EM35" s="286"/>
      <c r="EN35" s="286"/>
      <c r="EO35" s="286"/>
      <c r="EP35" s="286"/>
      <c r="EQ35" s="286"/>
      <c r="ER35" s="286"/>
      <c r="ES35" s="286"/>
      <c r="ET35" s="286"/>
      <c r="EU35" s="286"/>
      <c r="EV35" s="286"/>
      <c r="EW35" s="286"/>
      <c r="EX35" s="286"/>
      <c r="EY35" s="286"/>
      <c r="EZ35" s="286"/>
      <c r="FA35" s="286"/>
      <c r="FB35" s="286"/>
      <c r="FC35" s="286"/>
      <c r="FD35" s="286"/>
      <c r="FE35" s="286"/>
      <c r="FF35" s="286"/>
      <c r="FG35" s="286"/>
      <c r="FH35" s="286"/>
      <c r="FI35" s="286"/>
      <c r="FJ35" s="286"/>
      <c r="FK35" s="286"/>
      <c r="FL35" s="286"/>
      <c r="FM35" s="286"/>
      <c r="FN35" s="286"/>
      <c r="FO35" s="286"/>
      <c r="FP35" s="286"/>
      <c r="FQ35" s="286"/>
      <c r="FR35" s="286"/>
      <c r="FS35" s="286"/>
      <c r="FT35" s="286"/>
    </row>
    <row r="36" spans="1:176" s="34" customFormat="1" ht="20.399999999999999" x14ac:dyDescent="0.3">
      <c r="A36" s="609"/>
      <c r="B36" s="378"/>
      <c r="C36" s="612"/>
      <c r="D36" s="612"/>
      <c r="E36" s="438"/>
      <c r="F36" s="438"/>
      <c r="G36" s="438"/>
      <c r="H36" s="602"/>
      <c r="I36" s="604"/>
      <c r="J36" s="604"/>
      <c r="K36" s="580"/>
      <c r="L36" s="580"/>
      <c r="M36" s="602"/>
      <c r="N36" s="580"/>
      <c r="O36" s="264" t="s">
        <v>603</v>
      </c>
      <c r="P36" s="576"/>
      <c r="Q36" s="576"/>
      <c r="R36" s="576"/>
      <c r="S36" s="576"/>
      <c r="T36" s="578"/>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c r="CO36" s="286"/>
      <c r="CP36" s="286"/>
      <c r="CQ36" s="286"/>
      <c r="CR36" s="286"/>
      <c r="CS36" s="286"/>
      <c r="CT36" s="286"/>
      <c r="CU36" s="286"/>
      <c r="CV36" s="286"/>
      <c r="CW36" s="286"/>
      <c r="CX36" s="286"/>
      <c r="CY36" s="286"/>
      <c r="CZ36" s="286"/>
      <c r="DA36" s="286"/>
      <c r="DB36" s="286"/>
      <c r="DC36" s="286"/>
      <c r="DD36" s="286"/>
      <c r="DE36" s="286"/>
      <c r="DF36" s="286"/>
      <c r="DG36" s="286"/>
      <c r="DH36" s="286"/>
      <c r="DI36" s="286"/>
      <c r="DJ36" s="286"/>
      <c r="DK36" s="286"/>
      <c r="DL36" s="286"/>
      <c r="DM36" s="286"/>
      <c r="DN36" s="286"/>
      <c r="DO36" s="286"/>
      <c r="DP36" s="286"/>
      <c r="DQ36" s="286"/>
      <c r="DR36" s="286"/>
      <c r="DS36" s="286"/>
      <c r="DT36" s="286"/>
      <c r="DU36" s="286"/>
      <c r="DV36" s="286"/>
      <c r="DW36" s="286"/>
      <c r="DX36" s="286"/>
      <c r="DY36" s="286"/>
      <c r="DZ36" s="286"/>
      <c r="EA36" s="286"/>
      <c r="EB36" s="286"/>
      <c r="EC36" s="286"/>
      <c r="ED36" s="286"/>
      <c r="EE36" s="286"/>
      <c r="EF36" s="286"/>
      <c r="EG36" s="286"/>
      <c r="EH36" s="286"/>
      <c r="EI36" s="286"/>
      <c r="EJ36" s="286"/>
      <c r="EK36" s="286"/>
      <c r="EL36" s="286"/>
      <c r="EM36" s="286"/>
      <c r="EN36" s="286"/>
      <c r="EO36" s="286"/>
      <c r="EP36" s="286"/>
      <c r="EQ36" s="286"/>
      <c r="ER36" s="286"/>
      <c r="ES36" s="286"/>
      <c r="ET36" s="286"/>
      <c r="EU36" s="286"/>
      <c r="EV36" s="286"/>
      <c r="EW36" s="286"/>
      <c r="EX36" s="286"/>
      <c r="EY36" s="286"/>
      <c r="EZ36" s="286"/>
      <c r="FA36" s="286"/>
      <c r="FB36" s="286"/>
      <c r="FC36" s="286"/>
      <c r="FD36" s="286"/>
      <c r="FE36" s="286"/>
      <c r="FF36" s="286"/>
      <c r="FG36" s="286"/>
      <c r="FH36" s="286"/>
      <c r="FI36" s="286"/>
      <c r="FJ36" s="286"/>
      <c r="FK36" s="286"/>
      <c r="FL36" s="286"/>
      <c r="FM36" s="286"/>
      <c r="FN36" s="286"/>
      <c r="FO36" s="286"/>
      <c r="FP36" s="286"/>
      <c r="FQ36" s="286"/>
      <c r="FR36" s="286"/>
      <c r="FS36" s="286"/>
      <c r="FT36" s="286"/>
    </row>
    <row r="37" spans="1:176" s="34" customFormat="1" x14ac:dyDescent="0.3">
      <c r="A37" s="609"/>
      <c r="B37" s="378"/>
      <c r="C37" s="612"/>
      <c r="D37" s="612"/>
      <c r="E37" s="438"/>
      <c r="F37" s="438"/>
      <c r="G37" s="438"/>
      <c r="H37" s="602"/>
      <c r="I37" s="604"/>
      <c r="J37" s="604"/>
      <c r="K37" s="580"/>
      <c r="L37" s="580"/>
      <c r="M37" s="602"/>
      <c r="N37" s="580"/>
      <c r="O37" s="287"/>
      <c r="P37" s="576"/>
      <c r="Q37" s="576"/>
      <c r="R37" s="576"/>
      <c r="S37" s="576"/>
      <c r="T37" s="578"/>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86"/>
      <c r="BE37" s="286"/>
      <c r="BF37" s="286"/>
      <c r="BG37" s="286"/>
      <c r="BH37" s="286"/>
      <c r="BI37" s="286"/>
      <c r="BJ37" s="286"/>
      <c r="BK37" s="286"/>
      <c r="BL37" s="286"/>
      <c r="BM37" s="286"/>
      <c r="BN37" s="286"/>
      <c r="BO37" s="286"/>
      <c r="BP37" s="286"/>
      <c r="BQ37" s="286"/>
      <c r="BR37" s="286"/>
      <c r="BS37" s="286"/>
      <c r="BT37" s="286"/>
      <c r="BU37" s="286"/>
      <c r="BV37" s="286"/>
      <c r="BW37" s="286"/>
      <c r="BX37" s="286"/>
      <c r="BY37" s="286"/>
      <c r="BZ37" s="286"/>
      <c r="CA37" s="286"/>
      <c r="CB37" s="286"/>
      <c r="CC37" s="286"/>
      <c r="CD37" s="286"/>
      <c r="CE37" s="286"/>
      <c r="CF37" s="286"/>
      <c r="CG37" s="286"/>
      <c r="CH37" s="286"/>
      <c r="CI37" s="286"/>
      <c r="CJ37" s="286"/>
      <c r="CK37" s="286"/>
      <c r="CL37" s="286"/>
      <c r="CM37" s="286"/>
      <c r="CN37" s="286"/>
      <c r="CO37" s="286"/>
      <c r="CP37" s="286"/>
      <c r="CQ37" s="286"/>
      <c r="CR37" s="286"/>
      <c r="CS37" s="286"/>
      <c r="CT37" s="286"/>
      <c r="CU37" s="286"/>
      <c r="CV37" s="286"/>
      <c r="CW37" s="286"/>
      <c r="CX37" s="286"/>
      <c r="CY37" s="286"/>
      <c r="CZ37" s="286"/>
      <c r="DA37" s="286"/>
      <c r="DB37" s="286"/>
      <c r="DC37" s="286"/>
      <c r="DD37" s="286"/>
      <c r="DE37" s="286"/>
      <c r="DF37" s="286"/>
      <c r="DG37" s="286"/>
      <c r="DH37" s="286"/>
      <c r="DI37" s="286"/>
      <c r="DJ37" s="286"/>
      <c r="DK37" s="286"/>
      <c r="DL37" s="286"/>
      <c r="DM37" s="286"/>
      <c r="DN37" s="286"/>
      <c r="DO37" s="286"/>
      <c r="DP37" s="286"/>
      <c r="DQ37" s="286"/>
      <c r="DR37" s="286"/>
      <c r="DS37" s="286"/>
      <c r="DT37" s="286"/>
      <c r="DU37" s="286"/>
      <c r="DV37" s="286"/>
      <c r="DW37" s="286"/>
      <c r="DX37" s="286"/>
      <c r="DY37" s="286"/>
      <c r="DZ37" s="286"/>
      <c r="EA37" s="286"/>
      <c r="EB37" s="286"/>
      <c r="EC37" s="286"/>
      <c r="ED37" s="286"/>
      <c r="EE37" s="286"/>
      <c r="EF37" s="286"/>
      <c r="EG37" s="286"/>
      <c r="EH37" s="286"/>
      <c r="EI37" s="286"/>
      <c r="EJ37" s="286"/>
      <c r="EK37" s="286"/>
      <c r="EL37" s="286"/>
      <c r="EM37" s="286"/>
      <c r="EN37" s="286"/>
      <c r="EO37" s="286"/>
      <c r="EP37" s="286"/>
      <c r="EQ37" s="286"/>
      <c r="ER37" s="286"/>
      <c r="ES37" s="286"/>
      <c r="ET37" s="286"/>
      <c r="EU37" s="286"/>
      <c r="EV37" s="286"/>
      <c r="EW37" s="286"/>
      <c r="EX37" s="286"/>
      <c r="EY37" s="286"/>
      <c r="EZ37" s="286"/>
      <c r="FA37" s="286"/>
      <c r="FB37" s="286"/>
      <c r="FC37" s="286"/>
      <c r="FD37" s="286"/>
      <c r="FE37" s="286"/>
      <c r="FF37" s="286"/>
      <c r="FG37" s="286"/>
      <c r="FH37" s="286"/>
      <c r="FI37" s="286"/>
      <c r="FJ37" s="286"/>
      <c r="FK37" s="286"/>
      <c r="FL37" s="286"/>
      <c r="FM37" s="286"/>
      <c r="FN37" s="286"/>
      <c r="FO37" s="286"/>
      <c r="FP37" s="286"/>
      <c r="FQ37" s="286"/>
      <c r="FR37" s="286"/>
      <c r="FS37" s="286"/>
      <c r="FT37" s="286"/>
    </row>
    <row r="38" spans="1:176" s="34" customFormat="1" x14ac:dyDescent="0.3">
      <c r="A38" s="609"/>
      <c r="B38" s="378"/>
      <c r="C38" s="612"/>
      <c r="D38" s="612"/>
      <c r="E38" s="438"/>
      <c r="F38" s="438"/>
      <c r="G38" s="438"/>
      <c r="H38" s="602"/>
      <c r="I38" s="604"/>
      <c r="J38" s="604"/>
      <c r="K38" s="580"/>
      <c r="L38" s="580"/>
      <c r="M38" s="602"/>
      <c r="N38" s="580"/>
      <c r="O38" s="287"/>
      <c r="P38" s="576"/>
      <c r="Q38" s="576"/>
      <c r="R38" s="576"/>
      <c r="S38" s="576"/>
      <c r="T38" s="578"/>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c r="BF38" s="286"/>
      <c r="BG38" s="286"/>
      <c r="BH38" s="286"/>
      <c r="BI38" s="286"/>
      <c r="BJ38" s="286"/>
      <c r="BK38" s="286"/>
      <c r="BL38" s="286"/>
      <c r="BM38" s="286"/>
      <c r="BN38" s="286"/>
      <c r="BO38" s="286"/>
      <c r="BP38" s="286"/>
      <c r="BQ38" s="286"/>
      <c r="BR38" s="286"/>
      <c r="BS38" s="286"/>
      <c r="BT38" s="286"/>
      <c r="BU38" s="286"/>
      <c r="BV38" s="286"/>
      <c r="BW38" s="286"/>
      <c r="BX38" s="286"/>
      <c r="BY38" s="286"/>
      <c r="BZ38" s="286"/>
      <c r="CA38" s="286"/>
      <c r="CB38" s="286"/>
      <c r="CC38" s="286"/>
      <c r="CD38" s="286"/>
      <c r="CE38" s="286"/>
      <c r="CF38" s="286"/>
      <c r="CG38" s="286"/>
      <c r="CH38" s="286"/>
      <c r="CI38" s="286"/>
      <c r="CJ38" s="286"/>
      <c r="CK38" s="286"/>
      <c r="CL38" s="286"/>
      <c r="CM38" s="286"/>
      <c r="CN38" s="286"/>
      <c r="CO38" s="286"/>
      <c r="CP38" s="286"/>
      <c r="CQ38" s="286"/>
      <c r="CR38" s="286"/>
      <c r="CS38" s="286"/>
      <c r="CT38" s="286"/>
      <c r="CU38" s="286"/>
      <c r="CV38" s="286"/>
      <c r="CW38" s="286"/>
      <c r="CX38" s="286"/>
      <c r="CY38" s="286"/>
      <c r="CZ38" s="286"/>
      <c r="DA38" s="286"/>
      <c r="DB38" s="286"/>
      <c r="DC38" s="286"/>
      <c r="DD38" s="286"/>
      <c r="DE38" s="286"/>
      <c r="DF38" s="286"/>
      <c r="DG38" s="286"/>
      <c r="DH38" s="286"/>
      <c r="DI38" s="286"/>
      <c r="DJ38" s="286"/>
      <c r="DK38" s="286"/>
      <c r="DL38" s="286"/>
      <c r="DM38" s="286"/>
      <c r="DN38" s="286"/>
      <c r="DO38" s="286"/>
      <c r="DP38" s="286"/>
      <c r="DQ38" s="286"/>
      <c r="DR38" s="286"/>
      <c r="DS38" s="286"/>
      <c r="DT38" s="286"/>
      <c r="DU38" s="286"/>
      <c r="DV38" s="286"/>
      <c r="DW38" s="286"/>
      <c r="DX38" s="286"/>
      <c r="DY38" s="286"/>
      <c r="DZ38" s="286"/>
      <c r="EA38" s="286"/>
      <c r="EB38" s="286"/>
      <c r="EC38" s="286"/>
      <c r="ED38" s="286"/>
      <c r="EE38" s="286"/>
      <c r="EF38" s="286"/>
      <c r="EG38" s="286"/>
      <c r="EH38" s="286"/>
      <c r="EI38" s="286"/>
      <c r="EJ38" s="286"/>
      <c r="EK38" s="286"/>
      <c r="EL38" s="286"/>
      <c r="EM38" s="286"/>
      <c r="EN38" s="286"/>
      <c r="EO38" s="286"/>
      <c r="EP38" s="286"/>
      <c r="EQ38" s="286"/>
      <c r="ER38" s="286"/>
      <c r="ES38" s="286"/>
      <c r="ET38" s="286"/>
      <c r="EU38" s="286"/>
      <c r="EV38" s="286"/>
      <c r="EW38" s="286"/>
      <c r="EX38" s="286"/>
      <c r="EY38" s="286"/>
      <c r="EZ38" s="286"/>
      <c r="FA38" s="286"/>
      <c r="FB38" s="286"/>
      <c r="FC38" s="286"/>
      <c r="FD38" s="286"/>
      <c r="FE38" s="286"/>
      <c r="FF38" s="286"/>
      <c r="FG38" s="286"/>
      <c r="FH38" s="286"/>
      <c r="FI38" s="286"/>
      <c r="FJ38" s="286"/>
      <c r="FK38" s="286"/>
      <c r="FL38" s="286"/>
      <c r="FM38" s="286"/>
      <c r="FN38" s="286"/>
      <c r="FO38" s="286"/>
      <c r="FP38" s="286"/>
      <c r="FQ38" s="286"/>
      <c r="FR38" s="286"/>
      <c r="FS38" s="286"/>
      <c r="FT38" s="286"/>
    </row>
    <row r="39" spans="1:176" s="34" customFormat="1" ht="278.25" customHeight="1" thickBot="1" x14ac:dyDescent="0.35">
      <c r="A39" s="616"/>
      <c r="B39" s="613"/>
      <c r="C39" s="614"/>
      <c r="D39" s="614"/>
      <c r="E39" s="615"/>
      <c r="F39" s="615"/>
      <c r="G39" s="615"/>
      <c r="H39" s="606"/>
      <c r="I39" s="607"/>
      <c r="J39" s="607"/>
      <c r="K39" s="582"/>
      <c r="L39" s="582"/>
      <c r="M39" s="606"/>
      <c r="N39" s="582"/>
      <c r="O39" s="288"/>
      <c r="P39" s="594"/>
      <c r="Q39" s="594"/>
      <c r="R39" s="594"/>
      <c r="S39" s="594"/>
      <c r="T39" s="621"/>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6"/>
      <c r="AZ39" s="286"/>
      <c r="BA39" s="286"/>
      <c r="BB39" s="286"/>
      <c r="BC39" s="286"/>
      <c r="BD39" s="286"/>
      <c r="BE39" s="286"/>
      <c r="BF39" s="286"/>
      <c r="BG39" s="286"/>
      <c r="BH39" s="286"/>
      <c r="BI39" s="286"/>
      <c r="BJ39" s="286"/>
      <c r="BK39" s="286"/>
      <c r="BL39" s="286"/>
      <c r="BM39" s="286"/>
      <c r="BN39" s="286"/>
      <c r="BO39" s="286"/>
      <c r="BP39" s="286"/>
      <c r="BQ39" s="286"/>
      <c r="BR39" s="286"/>
      <c r="BS39" s="286"/>
      <c r="BT39" s="286"/>
      <c r="BU39" s="286"/>
      <c r="BV39" s="286"/>
      <c r="BW39" s="286"/>
      <c r="BX39" s="286"/>
      <c r="BY39" s="286"/>
      <c r="BZ39" s="286"/>
      <c r="CA39" s="286"/>
      <c r="CB39" s="286"/>
      <c r="CC39" s="286"/>
      <c r="CD39" s="286"/>
      <c r="CE39" s="286"/>
      <c r="CF39" s="286"/>
      <c r="CG39" s="286"/>
      <c r="CH39" s="286"/>
      <c r="CI39" s="286"/>
      <c r="CJ39" s="286"/>
      <c r="CK39" s="286"/>
      <c r="CL39" s="286"/>
      <c r="CM39" s="286"/>
      <c r="CN39" s="286"/>
      <c r="CO39" s="286"/>
      <c r="CP39" s="286"/>
      <c r="CQ39" s="286"/>
      <c r="CR39" s="286"/>
      <c r="CS39" s="286"/>
      <c r="CT39" s="286"/>
      <c r="CU39" s="286"/>
      <c r="CV39" s="286"/>
      <c r="CW39" s="286"/>
      <c r="CX39" s="286"/>
      <c r="CY39" s="286"/>
      <c r="CZ39" s="286"/>
      <c r="DA39" s="286"/>
      <c r="DB39" s="286"/>
      <c r="DC39" s="286"/>
      <c r="DD39" s="286"/>
      <c r="DE39" s="286"/>
      <c r="DF39" s="286"/>
      <c r="DG39" s="286"/>
      <c r="DH39" s="286"/>
      <c r="DI39" s="286"/>
      <c r="DJ39" s="286"/>
      <c r="DK39" s="286"/>
      <c r="DL39" s="286"/>
      <c r="DM39" s="286"/>
      <c r="DN39" s="286"/>
      <c r="DO39" s="286"/>
      <c r="DP39" s="286"/>
      <c r="DQ39" s="286"/>
      <c r="DR39" s="286"/>
      <c r="DS39" s="286"/>
      <c r="DT39" s="286"/>
      <c r="DU39" s="286"/>
      <c r="DV39" s="286"/>
      <c r="DW39" s="286"/>
      <c r="DX39" s="286"/>
      <c r="DY39" s="286"/>
      <c r="DZ39" s="286"/>
      <c r="EA39" s="286"/>
      <c r="EB39" s="286"/>
      <c r="EC39" s="286"/>
      <c r="ED39" s="286"/>
      <c r="EE39" s="286"/>
      <c r="EF39" s="286"/>
      <c r="EG39" s="286"/>
      <c r="EH39" s="286"/>
      <c r="EI39" s="286"/>
      <c r="EJ39" s="286"/>
      <c r="EK39" s="286"/>
      <c r="EL39" s="286"/>
      <c r="EM39" s="286"/>
      <c r="EN39" s="286"/>
      <c r="EO39" s="286"/>
      <c r="EP39" s="286"/>
      <c r="EQ39" s="286"/>
      <c r="ER39" s="286"/>
      <c r="ES39" s="286"/>
      <c r="ET39" s="286"/>
      <c r="EU39" s="286"/>
      <c r="EV39" s="286"/>
      <c r="EW39" s="286"/>
      <c r="EX39" s="286"/>
      <c r="EY39" s="286"/>
      <c r="EZ39" s="286"/>
      <c r="FA39" s="286"/>
      <c r="FB39" s="286"/>
      <c r="FC39" s="286"/>
      <c r="FD39" s="286"/>
      <c r="FE39" s="286"/>
      <c r="FF39" s="286"/>
      <c r="FG39" s="286"/>
      <c r="FH39" s="286"/>
      <c r="FI39" s="286"/>
      <c r="FJ39" s="286"/>
      <c r="FK39" s="286"/>
      <c r="FL39" s="286"/>
      <c r="FM39" s="286"/>
      <c r="FN39" s="286"/>
      <c r="FO39" s="286"/>
      <c r="FP39" s="286"/>
      <c r="FQ39" s="286"/>
      <c r="FR39" s="286"/>
      <c r="FS39" s="286"/>
      <c r="FT39" s="286"/>
    </row>
    <row r="40" spans="1:176" s="34" customFormat="1" ht="20.399999999999999" x14ac:dyDescent="0.3">
      <c r="A40" s="608">
        <f>'Mapa Final'!A39</f>
        <v>7</v>
      </c>
      <c r="B40" s="610" t="str">
        <f>'Mapa Final'!B39</f>
        <v>Incumplimiento en la aplicación de las normas contables</v>
      </c>
      <c r="C40" s="611" t="str">
        <f>'Mapa Final'!C39</f>
        <v>Incumplimiento de las metas establecidas</v>
      </c>
      <c r="D40" s="611" t="str">
        <f>'Mapa Final'!D39</f>
        <v>1.No identificación de Brechas en la información reportada a contabilidad entre la norma anterior y el nuevo marco normativo.
2. Poca o nula capacitación en las dependencias involucradas identificar los nuevos requerimientos normativos de la información
3. Ausencia de políticas claras, expresas y conocidas por todos los responsables de suministro de información, 
4. No adecuación de los sistemas de información internos que proveen datos financieros para ser incorporados a SIIF Nación e información inconsistente y extemporánea.
5. Errores en la homologación de cuentas, en el uso del nuevo catálogo o plan de cuentas, y revelaciones insuficientes en los estados financieros</v>
      </c>
      <c r="E40" s="440" t="str">
        <f>'Mapa Final'!E39</f>
        <v>Falta de revisión</v>
      </c>
      <c r="F40" s="440" t="str">
        <f>'Mapa Final'!F39</f>
        <v>Inconsistencias en los Estados Financieros,   por Información recibida en forma extemporánea o sin los requisitos exigidos por  el nuevo marco normativo NICSP</v>
      </c>
      <c r="G40" s="440" t="str">
        <f>'Mapa Final'!G39</f>
        <v>Ejecución y Administración de Procesos</v>
      </c>
      <c r="H40" s="601" t="str">
        <f>'Mapa Final'!I39</f>
        <v>Muy Baja</v>
      </c>
      <c r="I40" s="603" t="str">
        <f>'Mapa Final'!L39</f>
        <v>Leve</v>
      </c>
      <c r="J40" s="603" t="str">
        <f>'Mapa Final'!N39</f>
        <v>Bajo</v>
      </c>
      <c r="K40" s="579" t="str">
        <f>'Mapa Final'!AA39</f>
        <v>Muy Baja</v>
      </c>
      <c r="L40" s="579" t="str">
        <f>'Mapa Final'!AE39</f>
        <v>Leve</v>
      </c>
      <c r="M40" s="601" t="str">
        <f>'Mapa Final'!AG39</f>
        <v>Bajo</v>
      </c>
      <c r="N40" s="579" t="str">
        <f>'Mapa Final'!AH39</f>
        <v>Evitar</v>
      </c>
      <c r="O40" s="264" t="s">
        <v>604</v>
      </c>
      <c r="P40" s="620" t="s">
        <v>179</v>
      </c>
      <c r="Q40" s="620" t="s">
        <v>179</v>
      </c>
      <c r="R40" s="575">
        <v>44197</v>
      </c>
      <c r="S40" s="575">
        <v>44561</v>
      </c>
      <c r="T40" s="577" t="s">
        <v>638</v>
      </c>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6"/>
      <c r="BQ40" s="286"/>
      <c r="BR40" s="286"/>
      <c r="BS40" s="286"/>
      <c r="BT40" s="286"/>
      <c r="BU40" s="286"/>
      <c r="BV40" s="286"/>
      <c r="BW40" s="286"/>
      <c r="BX40" s="286"/>
      <c r="BY40" s="286"/>
      <c r="BZ40" s="286"/>
      <c r="CA40" s="286"/>
      <c r="CB40" s="286"/>
      <c r="CC40" s="286"/>
      <c r="CD40" s="286"/>
      <c r="CE40" s="286"/>
      <c r="CF40" s="286"/>
      <c r="CG40" s="286"/>
      <c r="CH40" s="286"/>
      <c r="CI40" s="286"/>
      <c r="CJ40" s="286"/>
      <c r="CK40" s="286"/>
      <c r="CL40" s="286"/>
      <c r="CM40" s="286"/>
      <c r="CN40" s="286"/>
      <c r="CO40" s="286"/>
      <c r="CP40" s="286"/>
      <c r="CQ40" s="286"/>
      <c r="CR40" s="286"/>
      <c r="CS40" s="286"/>
      <c r="CT40" s="286"/>
      <c r="CU40" s="286"/>
      <c r="CV40" s="286"/>
      <c r="CW40" s="286"/>
      <c r="CX40" s="286"/>
      <c r="CY40" s="286"/>
      <c r="CZ40" s="286"/>
      <c r="DA40" s="286"/>
      <c r="DB40" s="286"/>
      <c r="DC40" s="286"/>
      <c r="DD40" s="286"/>
      <c r="DE40" s="286"/>
      <c r="DF40" s="286"/>
      <c r="DG40" s="286"/>
      <c r="DH40" s="286"/>
      <c r="DI40" s="286"/>
      <c r="DJ40" s="286"/>
      <c r="DK40" s="286"/>
      <c r="DL40" s="286"/>
      <c r="DM40" s="286"/>
      <c r="DN40" s="286"/>
      <c r="DO40" s="286"/>
      <c r="DP40" s="286"/>
      <c r="DQ40" s="286"/>
      <c r="DR40" s="286"/>
      <c r="DS40" s="286"/>
      <c r="DT40" s="286"/>
      <c r="DU40" s="286"/>
      <c r="DV40" s="286"/>
      <c r="DW40" s="286"/>
      <c r="DX40" s="286"/>
      <c r="DY40" s="286"/>
      <c r="DZ40" s="286"/>
      <c r="EA40" s="286"/>
      <c r="EB40" s="286"/>
      <c r="EC40" s="286"/>
      <c r="ED40" s="286"/>
      <c r="EE40" s="286"/>
      <c r="EF40" s="286"/>
      <c r="EG40" s="286"/>
      <c r="EH40" s="286"/>
      <c r="EI40" s="286"/>
      <c r="EJ40" s="286"/>
      <c r="EK40" s="286"/>
      <c r="EL40" s="286"/>
      <c r="EM40" s="286"/>
      <c r="EN40" s="286"/>
      <c r="EO40" s="286"/>
      <c r="EP40" s="286"/>
      <c r="EQ40" s="286"/>
      <c r="ER40" s="286"/>
      <c r="ES40" s="286"/>
      <c r="ET40" s="286"/>
      <c r="EU40" s="286"/>
      <c r="EV40" s="286"/>
      <c r="EW40" s="286"/>
      <c r="EX40" s="286"/>
      <c r="EY40" s="286"/>
      <c r="EZ40" s="286"/>
      <c r="FA40" s="286"/>
      <c r="FB40" s="286"/>
      <c r="FC40" s="286"/>
      <c r="FD40" s="286"/>
      <c r="FE40" s="286"/>
      <c r="FF40" s="286"/>
      <c r="FG40" s="286"/>
      <c r="FH40" s="286"/>
      <c r="FI40" s="286"/>
      <c r="FJ40" s="286"/>
      <c r="FK40" s="286"/>
      <c r="FL40" s="286"/>
      <c r="FM40" s="286"/>
      <c r="FN40" s="286"/>
      <c r="FO40" s="286"/>
      <c r="FP40" s="286"/>
      <c r="FQ40" s="286"/>
      <c r="FR40" s="286"/>
      <c r="FS40" s="286"/>
      <c r="FT40" s="286"/>
    </row>
    <row r="41" spans="1:176" s="34" customFormat="1" x14ac:dyDescent="0.3">
      <c r="A41" s="609"/>
      <c r="B41" s="378"/>
      <c r="C41" s="612"/>
      <c r="D41" s="612"/>
      <c r="E41" s="438"/>
      <c r="F41" s="438"/>
      <c r="G41" s="438"/>
      <c r="H41" s="602"/>
      <c r="I41" s="604"/>
      <c r="J41" s="604"/>
      <c r="K41" s="580"/>
      <c r="L41" s="580"/>
      <c r="M41" s="602"/>
      <c r="N41" s="580"/>
      <c r="O41" s="264" t="s">
        <v>605</v>
      </c>
      <c r="P41" s="576"/>
      <c r="Q41" s="576"/>
      <c r="R41" s="576"/>
      <c r="S41" s="576"/>
      <c r="T41" s="578"/>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6"/>
      <c r="BR41" s="286"/>
      <c r="BS41" s="286"/>
      <c r="BT41" s="286"/>
      <c r="BU41" s="286"/>
      <c r="BV41" s="286"/>
      <c r="BW41" s="286"/>
      <c r="BX41" s="286"/>
      <c r="BY41" s="286"/>
      <c r="BZ41" s="286"/>
      <c r="CA41" s="286"/>
      <c r="CB41" s="286"/>
      <c r="CC41" s="286"/>
      <c r="CD41" s="286"/>
      <c r="CE41" s="286"/>
      <c r="CF41" s="286"/>
      <c r="CG41" s="286"/>
      <c r="CH41" s="286"/>
      <c r="CI41" s="286"/>
      <c r="CJ41" s="286"/>
      <c r="CK41" s="286"/>
      <c r="CL41" s="286"/>
      <c r="CM41" s="286"/>
      <c r="CN41" s="286"/>
      <c r="CO41" s="286"/>
      <c r="CP41" s="286"/>
      <c r="CQ41" s="286"/>
      <c r="CR41" s="286"/>
      <c r="CS41" s="286"/>
      <c r="CT41" s="286"/>
      <c r="CU41" s="286"/>
      <c r="CV41" s="286"/>
      <c r="CW41" s="286"/>
      <c r="CX41" s="286"/>
      <c r="CY41" s="286"/>
      <c r="CZ41" s="286"/>
      <c r="DA41" s="286"/>
      <c r="DB41" s="286"/>
      <c r="DC41" s="286"/>
      <c r="DD41" s="286"/>
      <c r="DE41" s="286"/>
      <c r="DF41" s="286"/>
      <c r="DG41" s="286"/>
      <c r="DH41" s="286"/>
      <c r="DI41" s="286"/>
      <c r="DJ41" s="286"/>
      <c r="DK41" s="286"/>
      <c r="DL41" s="286"/>
      <c r="DM41" s="286"/>
      <c r="DN41" s="286"/>
      <c r="DO41" s="286"/>
      <c r="DP41" s="286"/>
      <c r="DQ41" s="286"/>
      <c r="DR41" s="286"/>
      <c r="DS41" s="286"/>
      <c r="DT41" s="286"/>
      <c r="DU41" s="286"/>
      <c r="DV41" s="286"/>
      <c r="DW41" s="286"/>
      <c r="DX41" s="286"/>
      <c r="DY41" s="286"/>
      <c r="DZ41" s="286"/>
      <c r="EA41" s="286"/>
      <c r="EB41" s="286"/>
      <c r="EC41" s="286"/>
      <c r="ED41" s="286"/>
      <c r="EE41" s="286"/>
      <c r="EF41" s="286"/>
      <c r="EG41" s="286"/>
      <c r="EH41" s="286"/>
      <c r="EI41" s="286"/>
      <c r="EJ41" s="286"/>
      <c r="EK41" s="286"/>
      <c r="EL41" s="286"/>
      <c r="EM41" s="286"/>
      <c r="EN41" s="286"/>
      <c r="EO41" s="286"/>
      <c r="EP41" s="286"/>
      <c r="EQ41" s="286"/>
      <c r="ER41" s="286"/>
      <c r="ES41" s="286"/>
      <c r="ET41" s="286"/>
      <c r="EU41" s="286"/>
      <c r="EV41" s="286"/>
      <c r="EW41" s="286"/>
      <c r="EX41" s="286"/>
      <c r="EY41" s="286"/>
      <c r="EZ41" s="286"/>
      <c r="FA41" s="286"/>
      <c r="FB41" s="286"/>
      <c r="FC41" s="286"/>
      <c r="FD41" s="286"/>
      <c r="FE41" s="286"/>
      <c r="FF41" s="286"/>
      <c r="FG41" s="286"/>
      <c r="FH41" s="286"/>
      <c r="FI41" s="286"/>
      <c r="FJ41" s="286"/>
      <c r="FK41" s="286"/>
      <c r="FL41" s="286"/>
      <c r="FM41" s="286"/>
      <c r="FN41" s="286"/>
      <c r="FO41" s="286"/>
      <c r="FP41" s="286"/>
      <c r="FQ41" s="286"/>
      <c r="FR41" s="286"/>
      <c r="FS41" s="286"/>
      <c r="FT41" s="286"/>
    </row>
    <row r="42" spans="1:176" s="34" customFormat="1" x14ac:dyDescent="0.3">
      <c r="A42" s="609"/>
      <c r="B42" s="378"/>
      <c r="C42" s="612"/>
      <c r="D42" s="612"/>
      <c r="E42" s="438"/>
      <c r="F42" s="438"/>
      <c r="G42" s="438"/>
      <c r="H42" s="602"/>
      <c r="I42" s="604"/>
      <c r="J42" s="604"/>
      <c r="K42" s="580"/>
      <c r="L42" s="580"/>
      <c r="M42" s="602"/>
      <c r="N42" s="580"/>
      <c r="O42" s="264" t="s">
        <v>606</v>
      </c>
      <c r="P42" s="576"/>
      <c r="Q42" s="576"/>
      <c r="R42" s="576"/>
      <c r="S42" s="576"/>
      <c r="T42" s="578"/>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c r="DV42" s="286"/>
      <c r="DW42" s="286"/>
      <c r="DX42" s="286"/>
      <c r="DY42" s="286"/>
      <c r="DZ42" s="286"/>
      <c r="EA42" s="286"/>
      <c r="EB42" s="286"/>
      <c r="EC42" s="286"/>
      <c r="ED42" s="286"/>
      <c r="EE42" s="286"/>
      <c r="EF42" s="286"/>
      <c r="EG42" s="286"/>
      <c r="EH42" s="286"/>
      <c r="EI42" s="286"/>
      <c r="EJ42" s="286"/>
      <c r="EK42" s="286"/>
      <c r="EL42" s="286"/>
      <c r="EM42" s="286"/>
      <c r="EN42" s="286"/>
      <c r="EO42" s="286"/>
      <c r="EP42" s="286"/>
      <c r="EQ42" s="286"/>
      <c r="ER42" s="286"/>
      <c r="ES42" s="286"/>
      <c r="ET42" s="286"/>
      <c r="EU42" s="286"/>
      <c r="EV42" s="286"/>
      <c r="EW42" s="286"/>
      <c r="EX42" s="286"/>
      <c r="EY42" s="286"/>
      <c r="EZ42" s="286"/>
      <c r="FA42" s="286"/>
      <c r="FB42" s="286"/>
      <c r="FC42" s="286"/>
      <c r="FD42" s="286"/>
      <c r="FE42" s="286"/>
      <c r="FF42" s="286"/>
      <c r="FG42" s="286"/>
      <c r="FH42" s="286"/>
      <c r="FI42" s="286"/>
      <c r="FJ42" s="286"/>
      <c r="FK42" s="286"/>
      <c r="FL42" s="286"/>
      <c r="FM42" s="286"/>
      <c r="FN42" s="286"/>
      <c r="FO42" s="286"/>
      <c r="FP42" s="286"/>
      <c r="FQ42" s="286"/>
      <c r="FR42" s="286"/>
      <c r="FS42" s="286"/>
      <c r="FT42" s="286"/>
    </row>
    <row r="43" spans="1:176" s="34" customFormat="1" x14ac:dyDescent="0.3">
      <c r="A43" s="609"/>
      <c r="B43" s="378"/>
      <c r="C43" s="612"/>
      <c r="D43" s="612"/>
      <c r="E43" s="438"/>
      <c r="F43" s="438"/>
      <c r="G43" s="438"/>
      <c r="H43" s="602"/>
      <c r="I43" s="604"/>
      <c r="J43" s="604"/>
      <c r="K43" s="580"/>
      <c r="L43" s="580"/>
      <c r="M43" s="602"/>
      <c r="N43" s="580"/>
      <c r="O43" s="287"/>
      <c r="P43" s="576"/>
      <c r="Q43" s="576"/>
      <c r="R43" s="576"/>
      <c r="S43" s="576"/>
      <c r="T43" s="578"/>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c r="DM43" s="286"/>
      <c r="DN43" s="286"/>
      <c r="DO43" s="286"/>
      <c r="DP43" s="286"/>
      <c r="DQ43" s="286"/>
      <c r="DR43" s="286"/>
      <c r="DS43" s="286"/>
      <c r="DT43" s="286"/>
      <c r="DU43" s="286"/>
      <c r="DV43" s="286"/>
      <c r="DW43" s="286"/>
      <c r="DX43" s="286"/>
      <c r="DY43" s="286"/>
      <c r="DZ43" s="286"/>
      <c r="EA43" s="286"/>
      <c r="EB43" s="286"/>
      <c r="EC43" s="286"/>
      <c r="ED43" s="286"/>
      <c r="EE43" s="286"/>
      <c r="EF43" s="286"/>
      <c r="EG43" s="286"/>
      <c r="EH43" s="286"/>
      <c r="EI43" s="286"/>
      <c r="EJ43" s="286"/>
      <c r="EK43" s="286"/>
      <c r="EL43" s="286"/>
      <c r="EM43" s="286"/>
      <c r="EN43" s="286"/>
      <c r="EO43" s="286"/>
      <c r="EP43" s="286"/>
      <c r="EQ43" s="286"/>
      <c r="ER43" s="286"/>
      <c r="ES43" s="286"/>
      <c r="ET43" s="286"/>
      <c r="EU43" s="286"/>
      <c r="EV43" s="286"/>
      <c r="EW43" s="286"/>
      <c r="EX43" s="286"/>
      <c r="EY43" s="286"/>
      <c r="EZ43" s="286"/>
      <c r="FA43" s="286"/>
      <c r="FB43" s="286"/>
      <c r="FC43" s="286"/>
      <c r="FD43" s="286"/>
      <c r="FE43" s="286"/>
      <c r="FF43" s="286"/>
      <c r="FG43" s="286"/>
      <c r="FH43" s="286"/>
      <c r="FI43" s="286"/>
      <c r="FJ43" s="286"/>
      <c r="FK43" s="286"/>
      <c r="FL43" s="286"/>
      <c r="FM43" s="286"/>
      <c r="FN43" s="286"/>
      <c r="FO43" s="286"/>
      <c r="FP43" s="286"/>
      <c r="FQ43" s="286"/>
      <c r="FR43" s="286"/>
      <c r="FS43" s="286"/>
      <c r="FT43" s="286"/>
    </row>
    <row r="44" spans="1:176" s="34" customFormat="1" ht="15" thickBot="1" x14ac:dyDescent="0.35">
      <c r="A44" s="616"/>
      <c r="B44" s="613"/>
      <c r="C44" s="614"/>
      <c r="D44" s="614"/>
      <c r="E44" s="615"/>
      <c r="F44" s="615"/>
      <c r="G44" s="615"/>
      <c r="H44" s="606"/>
      <c r="I44" s="607"/>
      <c r="J44" s="607"/>
      <c r="K44" s="582"/>
      <c r="L44" s="582"/>
      <c r="M44" s="606"/>
      <c r="N44" s="582"/>
      <c r="O44" s="288"/>
      <c r="P44" s="594"/>
      <c r="Q44" s="594"/>
      <c r="R44" s="594"/>
      <c r="S44" s="594"/>
      <c r="T44" s="621"/>
      <c r="U44" s="286"/>
      <c r="V44" s="286"/>
      <c r="W44" s="286"/>
      <c r="X44" s="286"/>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6"/>
      <c r="AZ44" s="286"/>
      <c r="BA44" s="286"/>
      <c r="BB44" s="286"/>
      <c r="BC44" s="286"/>
      <c r="BD44" s="286"/>
      <c r="BE44" s="286"/>
      <c r="BF44" s="286"/>
      <c r="BG44" s="286"/>
      <c r="BH44" s="286"/>
      <c r="BI44" s="286"/>
      <c r="BJ44" s="286"/>
      <c r="BK44" s="286"/>
      <c r="BL44" s="286"/>
      <c r="BM44" s="286"/>
      <c r="BN44" s="286"/>
      <c r="BO44" s="286"/>
      <c r="BP44" s="286"/>
      <c r="BQ44" s="286"/>
      <c r="BR44" s="286"/>
      <c r="BS44" s="286"/>
      <c r="BT44" s="286"/>
      <c r="BU44" s="286"/>
      <c r="BV44" s="286"/>
      <c r="BW44" s="286"/>
      <c r="BX44" s="286"/>
      <c r="BY44" s="286"/>
      <c r="BZ44" s="286"/>
      <c r="CA44" s="286"/>
      <c r="CB44" s="286"/>
      <c r="CC44" s="286"/>
      <c r="CD44" s="286"/>
      <c r="CE44" s="286"/>
      <c r="CF44" s="286"/>
      <c r="CG44" s="286"/>
      <c r="CH44" s="286"/>
      <c r="CI44" s="286"/>
      <c r="CJ44" s="286"/>
      <c r="CK44" s="286"/>
      <c r="CL44" s="286"/>
      <c r="CM44" s="286"/>
      <c r="CN44" s="286"/>
      <c r="CO44" s="286"/>
      <c r="CP44" s="286"/>
      <c r="CQ44" s="286"/>
      <c r="CR44" s="286"/>
      <c r="CS44" s="286"/>
      <c r="CT44" s="286"/>
      <c r="CU44" s="286"/>
      <c r="CV44" s="286"/>
      <c r="CW44" s="286"/>
      <c r="CX44" s="286"/>
      <c r="CY44" s="286"/>
      <c r="CZ44" s="286"/>
      <c r="DA44" s="286"/>
      <c r="DB44" s="286"/>
      <c r="DC44" s="286"/>
      <c r="DD44" s="286"/>
      <c r="DE44" s="286"/>
      <c r="DF44" s="286"/>
      <c r="DG44" s="286"/>
      <c r="DH44" s="286"/>
      <c r="DI44" s="286"/>
      <c r="DJ44" s="286"/>
      <c r="DK44" s="286"/>
      <c r="DL44" s="286"/>
      <c r="DM44" s="286"/>
      <c r="DN44" s="286"/>
      <c r="DO44" s="286"/>
      <c r="DP44" s="286"/>
      <c r="DQ44" s="286"/>
      <c r="DR44" s="286"/>
      <c r="DS44" s="286"/>
      <c r="DT44" s="286"/>
      <c r="DU44" s="286"/>
      <c r="DV44" s="286"/>
      <c r="DW44" s="286"/>
      <c r="DX44" s="286"/>
      <c r="DY44" s="286"/>
      <c r="DZ44" s="286"/>
      <c r="EA44" s="286"/>
      <c r="EB44" s="286"/>
      <c r="EC44" s="286"/>
      <c r="ED44" s="286"/>
      <c r="EE44" s="286"/>
      <c r="EF44" s="286"/>
      <c r="EG44" s="286"/>
      <c r="EH44" s="286"/>
      <c r="EI44" s="286"/>
      <c r="EJ44" s="286"/>
      <c r="EK44" s="286"/>
      <c r="EL44" s="286"/>
      <c r="EM44" s="286"/>
      <c r="EN44" s="286"/>
      <c r="EO44" s="286"/>
      <c r="EP44" s="286"/>
      <c r="EQ44" s="286"/>
      <c r="ER44" s="286"/>
      <c r="ES44" s="286"/>
      <c r="ET44" s="286"/>
      <c r="EU44" s="286"/>
      <c r="EV44" s="286"/>
      <c r="EW44" s="286"/>
      <c r="EX44" s="286"/>
      <c r="EY44" s="286"/>
      <c r="EZ44" s="286"/>
      <c r="FA44" s="286"/>
      <c r="FB44" s="286"/>
      <c r="FC44" s="286"/>
      <c r="FD44" s="286"/>
      <c r="FE44" s="286"/>
      <c r="FF44" s="286"/>
      <c r="FG44" s="286"/>
      <c r="FH44" s="286"/>
      <c r="FI44" s="286"/>
      <c r="FJ44" s="286"/>
      <c r="FK44" s="286"/>
      <c r="FL44" s="286"/>
      <c r="FM44" s="286"/>
      <c r="FN44" s="286"/>
      <c r="FO44" s="286"/>
      <c r="FP44" s="286"/>
      <c r="FQ44" s="286"/>
      <c r="FR44" s="286"/>
      <c r="FS44" s="286"/>
      <c r="FT44" s="286"/>
    </row>
    <row r="45" spans="1:176" s="34" customFormat="1" x14ac:dyDescent="0.3">
      <c r="A45" s="608">
        <f>'Mapa Final'!A44</f>
        <v>8</v>
      </c>
      <c r="B45" s="610" t="str">
        <f>'Mapa Final'!B44</f>
        <v>Pago de obligaciones tardíamente.</v>
      </c>
      <c r="C45" s="611" t="str">
        <f>'Mapa Final'!C44</f>
        <v>Vulneración de los derechos fundamentales de los ciudadanos</v>
      </c>
      <c r="D45" s="611" t="str">
        <f>'Mapa Final'!D44</f>
        <v>1. Demora en la radicación de cuentas por las diferentes dependencias de la DEAJ para generar los pagos de contratistas,  gastos de personal, gastos generales, y demás pagos de la entidad.                                                                               
2. Insuficiencia de PAC para el cumplimiento de obligaciones económicas frente a terceros
3. Falta de verificación integral y detallada de la documentación con relación a los requisitos exigidos en los contratos o en las leyes vigentes.
4. Desconocimiento normativo por parte del contratista en presentar la documentación requerida</v>
      </c>
      <c r="E45" s="440" t="str">
        <f>'Mapa Final'!E44</f>
        <v>Falta de control</v>
      </c>
      <c r="F45" s="440">
        <f>'Mapa Final'!F44</f>
        <v>0</v>
      </c>
      <c r="G45" s="440" t="str">
        <f>'Mapa Final'!G44</f>
        <v>Ejecución y Administración de Procesos</v>
      </c>
      <c r="H45" s="601" t="str">
        <f>'Mapa Final'!I44</f>
        <v>Muy Baja</v>
      </c>
      <c r="I45" s="603" t="str">
        <f>'Mapa Final'!L44</f>
        <v>Leve</v>
      </c>
      <c r="J45" s="603" t="str">
        <f>'Mapa Final'!N44</f>
        <v>Bajo</v>
      </c>
      <c r="K45" s="579" t="str">
        <f>'Mapa Final'!AA44</f>
        <v>Muy Baja</v>
      </c>
      <c r="L45" s="579" t="str">
        <f>'Mapa Final'!AE44</f>
        <v>Leve</v>
      </c>
      <c r="M45" s="601" t="str">
        <f>'Mapa Final'!AG44</f>
        <v>Bajo</v>
      </c>
      <c r="N45" s="579" t="str">
        <f>'Mapa Final'!AH44</f>
        <v>Reducir(mitigar)</v>
      </c>
      <c r="O45" s="264" t="s">
        <v>607</v>
      </c>
      <c r="P45" s="620" t="s">
        <v>179</v>
      </c>
      <c r="Q45" s="620" t="s">
        <v>179</v>
      </c>
      <c r="R45" s="575">
        <v>44197</v>
      </c>
      <c r="S45" s="575">
        <v>44561</v>
      </c>
      <c r="T45" s="577" t="s">
        <v>634</v>
      </c>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6"/>
      <c r="BO45" s="286"/>
      <c r="BP45" s="286"/>
      <c r="BQ45" s="286"/>
      <c r="BR45" s="286"/>
      <c r="BS45" s="286"/>
      <c r="BT45" s="286"/>
      <c r="BU45" s="286"/>
      <c r="BV45" s="286"/>
      <c r="BW45" s="286"/>
      <c r="BX45" s="286"/>
      <c r="BY45" s="286"/>
      <c r="BZ45" s="286"/>
      <c r="CA45" s="286"/>
      <c r="CB45" s="286"/>
      <c r="CC45" s="286"/>
      <c r="CD45" s="286"/>
      <c r="CE45" s="286"/>
      <c r="CF45" s="286"/>
      <c r="CG45" s="286"/>
      <c r="CH45" s="286"/>
      <c r="CI45" s="286"/>
      <c r="CJ45" s="286"/>
      <c r="CK45" s="286"/>
      <c r="CL45" s="286"/>
      <c r="CM45" s="286"/>
      <c r="CN45" s="286"/>
      <c r="CO45" s="286"/>
      <c r="CP45" s="286"/>
      <c r="CQ45" s="286"/>
      <c r="CR45" s="286"/>
      <c r="CS45" s="286"/>
      <c r="CT45" s="286"/>
      <c r="CU45" s="286"/>
      <c r="CV45" s="286"/>
      <c r="CW45" s="286"/>
      <c r="CX45" s="286"/>
      <c r="CY45" s="286"/>
      <c r="CZ45" s="286"/>
      <c r="DA45" s="286"/>
      <c r="DB45" s="286"/>
      <c r="DC45" s="286"/>
      <c r="DD45" s="286"/>
      <c r="DE45" s="286"/>
      <c r="DF45" s="286"/>
      <c r="DG45" s="286"/>
      <c r="DH45" s="286"/>
      <c r="DI45" s="286"/>
      <c r="DJ45" s="286"/>
      <c r="DK45" s="286"/>
      <c r="DL45" s="286"/>
      <c r="DM45" s="286"/>
      <c r="DN45" s="286"/>
      <c r="DO45" s="286"/>
      <c r="DP45" s="286"/>
      <c r="DQ45" s="286"/>
      <c r="DR45" s="286"/>
      <c r="DS45" s="286"/>
      <c r="DT45" s="286"/>
      <c r="DU45" s="286"/>
      <c r="DV45" s="286"/>
      <c r="DW45" s="286"/>
      <c r="DX45" s="286"/>
      <c r="DY45" s="286"/>
      <c r="DZ45" s="286"/>
      <c r="EA45" s="286"/>
      <c r="EB45" s="286"/>
      <c r="EC45" s="286"/>
      <c r="ED45" s="286"/>
      <c r="EE45" s="286"/>
      <c r="EF45" s="286"/>
      <c r="EG45" s="286"/>
      <c r="EH45" s="286"/>
      <c r="EI45" s="286"/>
      <c r="EJ45" s="286"/>
      <c r="EK45" s="286"/>
      <c r="EL45" s="286"/>
      <c r="EM45" s="286"/>
      <c r="EN45" s="286"/>
      <c r="EO45" s="286"/>
      <c r="EP45" s="286"/>
      <c r="EQ45" s="286"/>
      <c r="ER45" s="286"/>
      <c r="ES45" s="286"/>
      <c r="ET45" s="286"/>
      <c r="EU45" s="286"/>
      <c r="EV45" s="286"/>
      <c r="EW45" s="286"/>
      <c r="EX45" s="286"/>
      <c r="EY45" s="286"/>
      <c r="EZ45" s="286"/>
      <c r="FA45" s="286"/>
      <c r="FB45" s="286"/>
      <c r="FC45" s="286"/>
      <c r="FD45" s="286"/>
      <c r="FE45" s="286"/>
      <c r="FF45" s="286"/>
      <c r="FG45" s="286"/>
      <c r="FH45" s="286"/>
      <c r="FI45" s="286"/>
      <c r="FJ45" s="286"/>
      <c r="FK45" s="286"/>
      <c r="FL45" s="286"/>
      <c r="FM45" s="286"/>
      <c r="FN45" s="286"/>
      <c r="FO45" s="286"/>
      <c r="FP45" s="286"/>
      <c r="FQ45" s="286"/>
      <c r="FR45" s="286"/>
      <c r="FS45" s="286"/>
      <c r="FT45" s="286"/>
    </row>
    <row r="46" spans="1:176" s="34" customFormat="1" ht="20.399999999999999" x14ac:dyDescent="0.3">
      <c r="A46" s="609"/>
      <c r="B46" s="378"/>
      <c r="C46" s="612"/>
      <c r="D46" s="612"/>
      <c r="E46" s="438"/>
      <c r="F46" s="438"/>
      <c r="G46" s="438"/>
      <c r="H46" s="602"/>
      <c r="I46" s="604"/>
      <c r="J46" s="604"/>
      <c r="K46" s="580"/>
      <c r="L46" s="580"/>
      <c r="M46" s="602"/>
      <c r="N46" s="580"/>
      <c r="O46" s="264" t="s">
        <v>608</v>
      </c>
      <c r="P46" s="576"/>
      <c r="Q46" s="576"/>
      <c r="R46" s="576"/>
      <c r="S46" s="576"/>
      <c r="T46" s="578"/>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6"/>
      <c r="BQ46" s="286"/>
      <c r="BR46" s="286"/>
      <c r="BS46" s="286"/>
      <c r="BT46" s="286"/>
      <c r="BU46" s="286"/>
      <c r="BV46" s="286"/>
      <c r="BW46" s="286"/>
      <c r="BX46" s="286"/>
      <c r="BY46" s="286"/>
      <c r="BZ46" s="286"/>
      <c r="CA46" s="286"/>
      <c r="CB46" s="286"/>
      <c r="CC46" s="286"/>
      <c r="CD46" s="286"/>
      <c r="CE46" s="286"/>
      <c r="CF46" s="286"/>
      <c r="CG46" s="286"/>
      <c r="CH46" s="286"/>
      <c r="CI46" s="286"/>
      <c r="CJ46" s="286"/>
      <c r="CK46" s="286"/>
      <c r="CL46" s="286"/>
      <c r="CM46" s="286"/>
      <c r="CN46" s="286"/>
      <c r="CO46" s="286"/>
      <c r="CP46" s="286"/>
      <c r="CQ46" s="286"/>
      <c r="CR46" s="286"/>
      <c r="CS46" s="286"/>
      <c r="CT46" s="286"/>
      <c r="CU46" s="286"/>
      <c r="CV46" s="286"/>
      <c r="CW46" s="286"/>
      <c r="CX46" s="286"/>
      <c r="CY46" s="286"/>
      <c r="CZ46" s="286"/>
      <c r="DA46" s="286"/>
      <c r="DB46" s="286"/>
      <c r="DC46" s="286"/>
      <c r="DD46" s="286"/>
      <c r="DE46" s="286"/>
      <c r="DF46" s="286"/>
      <c r="DG46" s="286"/>
      <c r="DH46" s="286"/>
      <c r="DI46" s="286"/>
      <c r="DJ46" s="286"/>
      <c r="DK46" s="286"/>
      <c r="DL46" s="286"/>
      <c r="DM46" s="286"/>
      <c r="DN46" s="286"/>
      <c r="DO46" s="286"/>
      <c r="DP46" s="286"/>
      <c r="DQ46" s="286"/>
      <c r="DR46" s="286"/>
      <c r="DS46" s="286"/>
      <c r="DT46" s="286"/>
      <c r="DU46" s="286"/>
      <c r="DV46" s="286"/>
      <c r="DW46" s="286"/>
      <c r="DX46" s="286"/>
      <c r="DY46" s="286"/>
      <c r="DZ46" s="286"/>
      <c r="EA46" s="286"/>
      <c r="EB46" s="286"/>
      <c r="EC46" s="286"/>
      <c r="ED46" s="286"/>
      <c r="EE46" s="286"/>
      <c r="EF46" s="286"/>
      <c r="EG46" s="286"/>
      <c r="EH46" s="286"/>
      <c r="EI46" s="286"/>
      <c r="EJ46" s="286"/>
      <c r="EK46" s="286"/>
      <c r="EL46" s="286"/>
      <c r="EM46" s="286"/>
      <c r="EN46" s="286"/>
      <c r="EO46" s="286"/>
      <c r="EP46" s="286"/>
      <c r="EQ46" s="286"/>
      <c r="ER46" s="286"/>
      <c r="ES46" s="286"/>
      <c r="ET46" s="286"/>
      <c r="EU46" s="286"/>
      <c r="EV46" s="286"/>
      <c r="EW46" s="286"/>
      <c r="EX46" s="286"/>
      <c r="EY46" s="286"/>
      <c r="EZ46" s="286"/>
      <c r="FA46" s="286"/>
      <c r="FB46" s="286"/>
      <c r="FC46" s="286"/>
      <c r="FD46" s="286"/>
      <c r="FE46" s="286"/>
      <c r="FF46" s="286"/>
      <c r="FG46" s="286"/>
      <c r="FH46" s="286"/>
      <c r="FI46" s="286"/>
      <c r="FJ46" s="286"/>
      <c r="FK46" s="286"/>
      <c r="FL46" s="286"/>
      <c r="FM46" s="286"/>
      <c r="FN46" s="286"/>
      <c r="FO46" s="286"/>
      <c r="FP46" s="286"/>
      <c r="FQ46" s="286"/>
      <c r="FR46" s="286"/>
      <c r="FS46" s="286"/>
      <c r="FT46" s="286"/>
    </row>
    <row r="47" spans="1:176" s="34" customFormat="1" ht="20.399999999999999" x14ac:dyDescent="0.3">
      <c r="A47" s="609"/>
      <c r="B47" s="378"/>
      <c r="C47" s="612"/>
      <c r="D47" s="612"/>
      <c r="E47" s="438"/>
      <c r="F47" s="438"/>
      <c r="G47" s="438"/>
      <c r="H47" s="602"/>
      <c r="I47" s="604"/>
      <c r="J47" s="604"/>
      <c r="K47" s="580"/>
      <c r="L47" s="580"/>
      <c r="M47" s="602"/>
      <c r="N47" s="580"/>
      <c r="O47" s="264" t="s">
        <v>609</v>
      </c>
      <c r="P47" s="576"/>
      <c r="Q47" s="576"/>
      <c r="R47" s="576"/>
      <c r="S47" s="576"/>
      <c r="T47" s="578"/>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6"/>
      <c r="BQ47" s="286"/>
      <c r="BR47" s="286"/>
      <c r="BS47" s="286"/>
      <c r="BT47" s="286"/>
      <c r="BU47" s="286"/>
      <c r="BV47" s="286"/>
      <c r="BW47" s="286"/>
      <c r="BX47" s="286"/>
      <c r="BY47" s="286"/>
      <c r="BZ47" s="286"/>
      <c r="CA47" s="286"/>
      <c r="CB47" s="286"/>
      <c r="CC47" s="286"/>
      <c r="CD47" s="286"/>
      <c r="CE47" s="286"/>
      <c r="CF47" s="286"/>
      <c r="CG47" s="286"/>
      <c r="CH47" s="286"/>
      <c r="CI47" s="286"/>
      <c r="CJ47" s="286"/>
      <c r="CK47" s="286"/>
      <c r="CL47" s="286"/>
      <c r="CM47" s="286"/>
      <c r="CN47" s="286"/>
      <c r="CO47" s="286"/>
      <c r="CP47" s="286"/>
      <c r="CQ47" s="286"/>
      <c r="CR47" s="286"/>
      <c r="CS47" s="286"/>
      <c r="CT47" s="286"/>
      <c r="CU47" s="286"/>
      <c r="CV47" s="286"/>
      <c r="CW47" s="286"/>
      <c r="CX47" s="286"/>
      <c r="CY47" s="286"/>
      <c r="CZ47" s="286"/>
      <c r="DA47" s="286"/>
      <c r="DB47" s="286"/>
      <c r="DC47" s="286"/>
      <c r="DD47" s="286"/>
      <c r="DE47" s="286"/>
      <c r="DF47" s="286"/>
      <c r="DG47" s="286"/>
      <c r="DH47" s="286"/>
      <c r="DI47" s="286"/>
      <c r="DJ47" s="286"/>
      <c r="DK47" s="286"/>
      <c r="DL47" s="286"/>
      <c r="DM47" s="286"/>
      <c r="DN47" s="286"/>
      <c r="DO47" s="286"/>
      <c r="DP47" s="286"/>
      <c r="DQ47" s="286"/>
      <c r="DR47" s="286"/>
      <c r="DS47" s="286"/>
      <c r="DT47" s="286"/>
      <c r="DU47" s="286"/>
      <c r="DV47" s="286"/>
      <c r="DW47" s="286"/>
      <c r="DX47" s="286"/>
      <c r="DY47" s="286"/>
      <c r="DZ47" s="286"/>
      <c r="EA47" s="286"/>
      <c r="EB47" s="286"/>
      <c r="EC47" s="286"/>
      <c r="ED47" s="286"/>
      <c r="EE47" s="286"/>
      <c r="EF47" s="286"/>
      <c r="EG47" s="286"/>
      <c r="EH47" s="286"/>
      <c r="EI47" s="286"/>
      <c r="EJ47" s="286"/>
      <c r="EK47" s="286"/>
      <c r="EL47" s="286"/>
      <c r="EM47" s="286"/>
      <c r="EN47" s="286"/>
      <c r="EO47" s="286"/>
      <c r="EP47" s="286"/>
      <c r="EQ47" s="286"/>
      <c r="ER47" s="286"/>
      <c r="ES47" s="286"/>
      <c r="ET47" s="286"/>
      <c r="EU47" s="286"/>
      <c r="EV47" s="286"/>
      <c r="EW47" s="286"/>
      <c r="EX47" s="286"/>
      <c r="EY47" s="286"/>
      <c r="EZ47" s="286"/>
      <c r="FA47" s="286"/>
      <c r="FB47" s="286"/>
      <c r="FC47" s="286"/>
      <c r="FD47" s="286"/>
      <c r="FE47" s="286"/>
      <c r="FF47" s="286"/>
      <c r="FG47" s="286"/>
      <c r="FH47" s="286"/>
      <c r="FI47" s="286"/>
      <c r="FJ47" s="286"/>
      <c r="FK47" s="286"/>
      <c r="FL47" s="286"/>
      <c r="FM47" s="286"/>
      <c r="FN47" s="286"/>
      <c r="FO47" s="286"/>
      <c r="FP47" s="286"/>
      <c r="FQ47" s="286"/>
      <c r="FR47" s="286"/>
      <c r="FS47" s="286"/>
      <c r="FT47" s="286"/>
    </row>
    <row r="48" spans="1:176" s="34" customFormat="1" x14ac:dyDescent="0.3">
      <c r="A48" s="609"/>
      <c r="B48" s="378"/>
      <c r="C48" s="612"/>
      <c r="D48" s="612"/>
      <c r="E48" s="438"/>
      <c r="F48" s="438"/>
      <c r="G48" s="438"/>
      <c r="H48" s="602"/>
      <c r="I48" s="604"/>
      <c r="J48" s="604"/>
      <c r="K48" s="580"/>
      <c r="L48" s="580"/>
      <c r="M48" s="602"/>
      <c r="N48" s="580"/>
      <c r="O48" s="287"/>
      <c r="P48" s="576"/>
      <c r="Q48" s="576"/>
      <c r="R48" s="576"/>
      <c r="S48" s="576"/>
      <c r="T48" s="578"/>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6"/>
      <c r="BQ48" s="286"/>
      <c r="BR48" s="286"/>
      <c r="BS48" s="286"/>
      <c r="BT48" s="286"/>
      <c r="BU48" s="286"/>
      <c r="BV48" s="286"/>
      <c r="BW48" s="286"/>
      <c r="BX48" s="286"/>
      <c r="BY48" s="286"/>
      <c r="BZ48" s="286"/>
      <c r="CA48" s="286"/>
      <c r="CB48" s="286"/>
      <c r="CC48" s="286"/>
      <c r="CD48" s="286"/>
      <c r="CE48" s="286"/>
      <c r="CF48" s="286"/>
      <c r="CG48" s="286"/>
      <c r="CH48" s="286"/>
      <c r="CI48" s="286"/>
      <c r="CJ48" s="286"/>
      <c r="CK48" s="286"/>
      <c r="CL48" s="286"/>
      <c r="CM48" s="286"/>
      <c r="CN48" s="286"/>
      <c r="CO48" s="286"/>
      <c r="CP48" s="286"/>
      <c r="CQ48" s="286"/>
      <c r="CR48" s="286"/>
      <c r="CS48" s="286"/>
      <c r="CT48" s="286"/>
      <c r="CU48" s="286"/>
      <c r="CV48" s="286"/>
      <c r="CW48" s="286"/>
      <c r="CX48" s="286"/>
      <c r="CY48" s="286"/>
      <c r="CZ48" s="286"/>
      <c r="DA48" s="286"/>
      <c r="DB48" s="286"/>
      <c r="DC48" s="286"/>
      <c r="DD48" s="286"/>
      <c r="DE48" s="286"/>
      <c r="DF48" s="286"/>
      <c r="DG48" s="286"/>
      <c r="DH48" s="286"/>
      <c r="DI48" s="286"/>
      <c r="DJ48" s="286"/>
      <c r="DK48" s="286"/>
      <c r="DL48" s="286"/>
      <c r="DM48" s="286"/>
      <c r="DN48" s="286"/>
      <c r="DO48" s="286"/>
      <c r="DP48" s="286"/>
      <c r="DQ48" s="286"/>
      <c r="DR48" s="286"/>
      <c r="DS48" s="286"/>
      <c r="DT48" s="286"/>
      <c r="DU48" s="286"/>
      <c r="DV48" s="286"/>
      <c r="DW48" s="286"/>
      <c r="DX48" s="286"/>
      <c r="DY48" s="286"/>
      <c r="DZ48" s="286"/>
      <c r="EA48" s="286"/>
      <c r="EB48" s="286"/>
      <c r="EC48" s="286"/>
      <c r="ED48" s="286"/>
      <c r="EE48" s="286"/>
      <c r="EF48" s="286"/>
      <c r="EG48" s="286"/>
      <c r="EH48" s="286"/>
      <c r="EI48" s="286"/>
      <c r="EJ48" s="286"/>
      <c r="EK48" s="286"/>
      <c r="EL48" s="286"/>
      <c r="EM48" s="286"/>
      <c r="EN48" s="286"/>
      <c r="EO48" s="286"/>
      <c r="EP48" s="286"/>
      <c r="EQ48" s="286"/>
      <c r="ER48" s="286"/>
      <c r="ES48" s="286"/>
      <c r="ET48" s="286"/>
      <c r="EU48" s="286"/>
      <c r="EV48" s="286"/>
      <c r="EW48" s="286"/>
      <c r="EX48" s="286"/>
      <c r="EY48" s="286"/>
      <c r="EZ48" s="286"/>
      <c r="FA48" s="286"/>
      <c r="FB48" s="286"/>
      <c r="FC48" s="286"/>
      <c r="FD48" s="286"/>
      <c r="FE48" s="286"/>
      <c r="FF48" s="286"/>
      <c r="FG48" s="286"/>
      <c r="FH48" s="286"/>
      <c r="FI48" s="286"/>
      <c r="FJ48" s="286"/>
      <c r="FK48" s="286"/>
      <c r="FL48" s="286"/>
      <c r="FM48" s="286"/>
      <c r="FN48" s="286"/>
      <c r="FO48" s="286"/>
      <c r="FP48" s="286"/>
      <c r="FQ48" s="286"/>
      <c r="FR48" s="286"/>
      <c r="FS48" s="286"/>
      <c r="FT48" s="286"/>
    </row>
    <row r="49" spans="1:176" s="34" customFormat="1" ht="15" thickBot="1" x14ac:dyDescent="0.35">
      <c r="A49" s="616"/>
      <c r="B49" s="613"/>
      <c r="C49" s="614"/>
      <c r="D49" s="614"/>
      <c r="E49" s="615"/>
      <c r="F49" s="615"/>
      <c r="G49" s="615"/>
      <c r="H49" s="606"/>
      <c r="I49" s="607"/>
      <c r="J49" s="607"/>
      <c r="K49" s="582"/>
      <c r="L49" s="582"/>
      <c r="M49" s="606"/>
      <c r="N49" s="582"/>
      <c r="O49" s="288"/>
      <c r="P49" s="594"/>
      <c r="Q49" s="594"/>
      <c r="R49" s="594"/>
      <c r="S49" s="594"/>
      <c r="T49" s="621"/>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286"/>
      <c r="BM49" s="286"/>
      <c r="BN49" s="286"/>
      <c r="BO49" s="286"/>
      <c r="BP49" s="286"/>
      <c r="BQ49" s="286"/>
      <c r="BR49" s="286"/>
      <c r="BS49" s="286"/>
      <c r="BT49" s="286"/>
      <c r="BU49" s="286"/>
      <c r="BV49" s="286"/>
      <c r="BW49" s="286"/>
      <c r="BX49" s="286"/>
      <c r="BY49" s="286"/>
      <c r="BZ49" s="286"/>
      <c r="CA49" s="286"/>
      <c r="CB49" s="286"/>
      <c r="CC49" s="286"/>
      <c r="CD49" s="286"/>
      <c r="CE49" s="286"/>
      <c r="CF49" s="286"/>
      <c r="CG49" s="286"/>
      <c r="CH49" s="286"/>
      <c r="CI49" s="286"/>
      <c r="CJ49" s="286"/>
      <c r="CK49" s="286"/>
      <c r="CL49" s="286"/>
      <c r="CM49" s="286"/>
      <c r="CN49" s="286"/>
      <c r="CO49" s="286"/>
      <c r="CP49" s="286"/>
      <c r="CQ49" s="286"/>
      <c r="CR49" s="286"/>
      <c r="CS49" s="286"/>
      <c r="CT49" s="286"/>
      <c r="CU49" s="286"/>
      <c r="CV49" s="286"/>
      <c r="CW49" s="286"/>
      <c r="CX49" s="286"/>
      <c r="CY49" s="286"/>
      <c r="CZ49" s="286"/>
      <c r="DA49" s="286"/>
      <c r="DB49" s="286"/>
      <c r="DC49" s="286"/>
      <c r="DD49" s="286"/>
      <c r="DE49" s="286"/>
      <c r="DF49" s="286"/>
      <c r="DG49" s="286"/>
      <c r="DH49" s="286"/>
      <c r="DI49" s="286"/>
      <c r="DJ49" s="286"/>
      <c r="DK49" s="286"/>
      <c r="DL49" s="286"/>
      <c r="DM49" s="286"/>
      <c r="DN49" s="286"/>
      <c r="DO49" s="286"/>
      <c r="DP49" s="286"/>
      <c r="DQ49" s="286"/>
      <c r="DR49" s="286"/>
      <c r="DS49" s="286"/>
      <c r="DT49" s="286"/>
      <c r="DU49" s="286"/>
      <c r="DV49" s="286"/>
      <c r="DW49" s="286"/>
      <c r="DX49" s="286"/>
      <c r="DY49" s="286"/>
      <c r="DZ49" s="286"/>
      <c r="EA49" s="286"/>
      <c r="EB49" s="286"/>
      <c r="EC49" s="286"/>
      <c r="ED49" s="286"/>
      <c r="EE49" s="286"/>
      <c r="EF49" s="286"/>
      <c r="EG49" s="286"/>
      <c r="EH49" s="286"/>
      <c r="EI49" s="286"/>
      <c r="EJ49" s="286"/>
      <c r="EK49" s="286"/>
      <c r="EL49" s="286"/>
      <c r="EM49" s="286"/>
      <c r="EN49" s="286"/>
      <c r="EO49" s="286"/>
      <c r="EP49" s="286"/>
      <c r="EQ49" s="286"/>
      <c r="ER49" s="286"/>
      <c r="ES49" s="286"/>
      <c r="ET49" s="286"/>
      <c r="EU49" s="286"/>
      <c r="EV49" s="286"/>
      <c r="EW49" s="286"/>
      <c r="EX49" s="286"/>
      <c r="EY49" s="286"/>
      <c r="EZ49" s="286"/>
      <c r="FA49" s="286"/>
      <c r="FB49" s="286"/>
      <c r="FC49" s="286"/>
      <c r="FD49" s="286"/>
      <c r="FE49" s="286"/>
      <c r="FF49" s="286"/>
      <c r="FG49" s="286"/>
      <c r="FH49" s="286"/>
      <c r="FI49" s="286"/>
      <c r="FJ49" s="286"/>
      <c r="FK49" s="286"/>
      <c r="FL49" s="286"/>
      <c r="FM49" s="286"/>
      <c r="FN49" s="286"/>
      <c r="FO49" s="286"/>
      <c r="FP49" s="286"/>
      <c r="FQ49" s="286"/>
      <c r="FR49" s="286"/>
      <c r="FS49" s="286"/>
      <c r="FT49" s="286"/>
    </row>
    <row r="50" spans="1:176" s="34" customFormat="1" ht="40.799999999999997" x14ac:dyDescent="0.3">
      <c r="A50" s="608">
        <f>'Mapa Final'!A49</f>
        <v>9</v>
      </c>
      <c r="B50" s="610" t="str">
        <f>'Mapa Final'!B49</f>
        <v>Liquidación errada de las deducciones</v>
      </c>
      <c r="C50" s="611" t="str">
        <f>'Mapa Final'!C49</f>
        <v>Afectación Económica</v>
      </c>
      <c r="D50" s="611" t="str">
        <f>'Mapa Final'!D49</f>
        <v>1. Desconocimiento o aplicación inadecuada de las normas tributarias.
2. Falta de cuidado del servidor que liquida las deducciones
3. Cálculo de las deducciones tributarias de manera errónea.</v>
      </c>
      <c r="E50" s="440" t="str">
        <f>'Mapa Final'!E49</f>
        <v>Falta de control</v>
      </c>
      <c r="F50" s="440">
        <f>'Mapa Final'!F49</f>
        <v>0</v>
      </c>
      <c r="G50" s="440" t="str">
        <f>'Mapa Final'!G49</f>
        <v>Ejecución y Administración de Procesos</v>
      </c>
      <c r="H50" s="601" t="str">
        <f>'Mapa Final'!I49</f>
        <v>Muy Baja</v>
      </c>
      <c r="I50" s="603" t="str">
        <f>'Mapa Final'!L49</f>
        <v>Mayor</v>
      </c>
      <c r="J50" s="603" t="str">
        <f>'Mapa Final'!N49</f>
        <v xml:space="preserve">Alto </v>
      </c>
      <c r="K50" s="579" t="str">
        <f>'Mapa Final'!AA49</f>
        <v>Muy Baja</v>
      </c>
      <c r="L50" s="579" t="str">
        <f>'Mapa Final'!AE49</f>
        <v>Mayor</v>
      </c>
      <c r="M50" s="601" t="str">
        <f>'Mapa Final'!AG49</f>
        <v xml:space="preserve">Alto </v>
      </c>
      <c r="N50" s="579" t="str">
        <f>'Mapa Final'!AH49</f>
        <v>Evitar</v>
      </c>
      <c r="O50" s="264" t="s">
        <v>610</v>
      </c>
      <c r="P50" s="620" t="s">
        <v>179</v>
      </c>
      <c r="Q50" s="620" t="s">
        <v>179</v>
      </c>
      <c r="R50" s="575">
        <v>44197</v>
      </c>
      <c r="S50" s="575">
        <v>44561</v>
      </c>
      <c r="T50" s="577" t="s">
        <v>639</v>
      </c>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6"/>
      <c r="BM50" s="286"/>
      <c r="BN50" s="286"/>
      <c r="BO50" s="286"/>
      <c r="BP50" s="286"/>
      <c r="BQ50" s="286"/>
      <c r="BR50" s="286"/>
      <c r="BS50" s="286"/>
      <c r="BT50" s="286"/>
      <c r="BU50" s="286"/>
      <c r="BV50" s="286"/>
      <c r="BW50" s="286"/>
      <c r="BX50" s="286"/>
      <c r="BY50" s="286"/>
      <c r="BZ50" s="286"/>
      <c r="CA50" s="286"/>
      <c r="CB50" s="286"/>
      <c r="CC50" s="286"/>
      <c r="CD50" s="286"/>
      <c r="CE50" s="286"/>
      <c r="CF50" s="286"/>
      <c r="CG50" s="286"/>
      <c r="CH50" s="286"/>
      <c r="CI50" s="286"/>
      <c r="CJ50" s="286"/>
      <c r="CK50" s="286"/>
      <c r="CL50" s="286"/>
      <c r="CM50" s="286"/>
      <c r="CN50" s="286"/>
      <c r="CO50" s="286"/>
      <c r="CP50" s="286"/>
      <c r="CQ50" s="286"/>
      <c r="CR50" s="286"/>
      <c r="CS50" s="286"/>
      <c r="CT50" s="286"/>
      <c r="CU50" s="286"/>
      <c r="CV50" s="286"/>
      <c r="CW50" s="286"/>
      <c r="CX50" s="286"/>
      <c r="CY50" s="286"/>
      <c r="CZ50" s="286"/>
      <c r="DA50" s="286"/>
      <c r="DB50" s="286"/>
      <c r="DC50" s="286"/>
      <c r="DD50" s="286"/>
      <c r="DE50" s="286"/>
      <c r="DF50" s="286"/>
      <c r="DG50" s="286"/>
      <c r="DH50" s="286"/>
      <c r="DI50" s="286"/>
      <c r="DJ50" s="286"/>
      <c r="DK50" s="286"/>
      <c r="DL50" s="286"/>
      <c r="DM50" s="286"/>
      <c r="DN50" s="286"/>
      <c r="DO50" s="286"/>
      <c r="DP50" s="286"/>
      <c r="DQ50" s="286"/>
      <c r="DR50" s="286"/>
      <c r="DS50" s="286"/>
      <c r="DT50" s="286"/>
      <c r="DU50" s="286"/>
      <c r="DV50" s="286"/>
      <c r="DW50" s="286"/>
      <c r="DX50" s="286"/>
      <c r="DY50" s="286"/>
      <c r="DZ50" s="286"/>
      <c r="EA50" s="286"/>
      <c r="EB50" s="286"/>
      <c r="EC50" s="286"/>
      <c r="ED50" s="286"/>
      <c r="EE50" s="286"/>
      <c r="EF50" s="286"/>
      <c r="EG50" s="286"/>
      <c r="EH50" s="286"/>
      <c r="EI50" s="286"/>
      <c r="EJ50" s="286"/>
      <c r="EK50" s="286"/>
      <c r="EL50" s="286"/>
      <c r="EM50" s="286"/>
      <c r="EN50" s="286"/>
      <c r="EO50" s="286"/>
      <c r="EP50" s="286"/>
      <c r="EQ50" s="286"/>
      <c r="ER50" s="286"/>
      <c r="ES50" s="286"/>
      <c r="ET50" s="286"/>
      <c r="EU50" s="286"/>
      <c r="EV50" s="286"/>
      <c r="EW50" s="286"/>
      <c r="EX50" s="286"/>
      <c r="EY50" s="286"/>
      <c r="EZ50" s="286"/>
      <c r="FA50" s="286"/>
      <c r="FB50" s="286"/>
      <c r="FC50" s="286"/>
      <c r="FD50" s="286"/>
      <c r="FE50" s="286"/>
      <c r="FF50" s="286"/>
      <c r="FG50" s="286"/>
      <c r="FH50" s="286"/>
      <c r="FI50" s="286"/>
      <c r="FJ50" s="286"/>
      <c r="FK50" s="286"/>
      <c r="FL50" s="286"/>
      <c r="FM50" s="286"/>
      <c r="FN50" s="286"/>
      <c r="FO50" s="286"/>
      <c r="FP50" s="286"/>
      <c r="FQ50" s="286"/>
      <c r="FR50" s="286"/>
      <c r="FS50" s="286"/>
      <c r="FT50" s="286"/>
    </row>
    <row r="51" spans="1:176" s="34" customFormat="1" ht="40.799999999999997" x14ac:dyDescent="0.3">
      <c r="A51" s="609"/>
      <c r="B51" s="378"/>
      <c r="C51" s="612"/>
      <c r="D51" s="612"/>
      <c r="E51" s="438"/>
      <c r="F51" s="438"/>
      <c r="G51" s="438"/>
      <c r="H51" s="602"/>
      <c r="I51" s="604"/>
      <c r="J51" s="604"/>
      <c r="K51" s="580"/>
      <c r="L51" s="580"/>
      <c r="M51" s="602"/>
      <c r="N51" s="580"/>
      <c r="O51" s="264" t="s">
        <v>611</v>
      </c>
      <c r="P51" s="576"/>
      <c r="Q51" s="576"/>
      <c r="R51" s="576"/>
      <c r="S51" s="576"/>
      <c r="T51" s="578"/>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6"/>
      <c r="BM51" s="286"/>
      <c r="BN51" s="286"/>
      <c r="BO51" s="286"/>
      <c r="BP51" s="286"/>
      <c r="BQ51" s="286"/>
      <c r="BR51" s="286"/>
      <c r="BS51" s="286"/>
      <c r="BT51" s="286"/>
      <c r="BU51" s="286"/>
      <c r="BV51" s="286"/>
      <c r="BW51" s="286"/>
      <c r="BX51" s="286"/>
      <c r="BY51" s="286"/>
      <c r="BZ51" s="286"/>
      <c r="CA51" s="286"/>
      <c r="CB51" s="286"/>
      <c r="CC51" s="286"/>
      <c r="CD51" s="286"/>
      <c r="CE51" s="286"/>
      <c r="CF51" s="286"/>
      <c r="CG51" s="286"/>
      <c r="CH51" s="286"/>
      <c r="CI51" s="286"/>
      <c r="CJ51" s="286"/>
      <c r="CK51" s="286"/>
      <c r="CL51" s="286"/>
      <c r="CM51" s="286"/>
      <c r="CN51" s="286"/>
      <c r="CO51" s="286"/>
      <c r="CP51" s="286"/>
      <c r="CQ51" s="286"/>
      <c r="CR51" s="286"/>
      <c r="CS51" s="286"/>
      <c r="CT51" s="286"/>
      <c r="CU51" s="286"/>
      <c r="CV51" s="286"/>
      <c r="CW51" s="286"/>
      <c r="CX51" s="286"/>
      <c r="CY51" s="286"/>
      <c r="CZ51" s="286"/>
      <c r="DA51" s="286"/>
      <c r="DB51" s="286"/>
      <c r="DC51" s="286"/>
      <c r="DD51" s="286"/>
      <c r="DE51" s="286"/>
      <c r="DF51" s="286"/>
      <c r="DG51" s="286"/>
      <c r="DH51" s="286"/>
      <c r="DI51" s="286"/>
      <c r="DJ51" s="286"/>
      <c r="DK51" s="286"/>
      <c r="DL51" s="286"/>
      <c r="DM51" s="286"/>
      <c r="DN51" s="286"/>
      <c r="DO51" s="286"/>
      <c r="DP51" s="286"/>
      <c r="DQ51" s="286"/>
      <c r="DR51" s="286"/>
      <c r="DS51" s="286"/>
      <c r="DT51" s="286"/>
      <c r="DU51" s="286"/>
      <c r="DV51" s="286"/>
      <c r="DW51" s="286"/>
      <c r="DX51" s="286"/>
      <c r="DY51" s="286"/>
      <c r="DZ51" s="286"/>
      <c r="EA51" s="286"/>
      <c r="EB51" s="286"/>
      <c r="EC51" s="286"/>
      <c r="ED51" s="286"/>
      <c r="EE51" s="286"/>
      <c r="EF51" s="286"/>
      <c r="EG51" s="286"/>
      <c r="EH51" s="286"/>
      <c r="EI51" s="286"/>
      <c r="EJ51" s="286"/>
      <c r="EK51" s="286"/>
      <c r="EL51" s="286"/>
      <c r="EM51" s="286"/>
      <c r="EN51" s="286"/>
      <c r="EO51" s="286"/>
      <c r="EP51" s="286"/>
      <c r="EQ51" s="286"/>
      <c r="ER51" s="286"/>
      <c r="ES51" s="286"/>
      <c r="ET51" s="286"/>
      <c r="EU51" s="286"/>
      <c r="EV51" s="286"/>
      <c r="EW51" s="286"/>
      <c r="EX51" s="286"/>
      <c r="EY51" s="286"/>
      <c r="EZ51" s="286"/>
      <c r="FA51" s="286"/>
      <c r="FB51" s="286"/>
      <c r="FC51" s="286"/>
      <c r="FD51" s="286"/>
      <c r="FE51" s="286"/>
      <c r="FF51" s="286"/>
      <c r="FG51" s="286"/>
      <c r="FH51" s="286"/>
      <c r="FI51" s="286"/>
      <c r="FJ51" s="286"/>
      <c r="FK51" s="286"/>
      <c r="FL51" s="286"/>
      <c r="FM51" s="286"/>
      <c r="FN51" s="286"/>
      <c r="FO51" s="286"/>
      <c r="FP51" s="286"/>
      <c r="FQ51" s="286"/>
      <c r="FR51" s="286"/>
      <c r="FS51" s="286"/>
      <c r="FT51" s="286"/>
    </row>
    <row r="52" spans="1:176" s="34" customFormat="1" ht="30.6" x14ac:dyDescent="0.3">
      <c r="A52" s="609"/>
      <c r="B52" s="378"/>
      <c r="C52" s="612"/>
      <c r="D52" s="612"/>
      <c r="E52" s="438"/>
      <c r="F52" s="438"/>
      <c r="G52" s="438"/>
      <c r="H52" s="602"/>
      <c r="I52" s="604"/>
      <c r="J52" s="604"/>
      <c r="K52" s="580"/>
      <c r="L52" s="580"/>
      <c r="M52" s="602"/>
      <c r="N52" s="580"/>
      <c r="O52" s="264" t="s">
        <v>612</v>
      </c>
      <c r="P52" s="576"/>
      <c r="Q52" s="576"/>
      <c r="R52" s="576"/>
      <c r="S52" s="576"/>
      <c r="T52" s="578"/>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6"/>
      <c r="BM52" s="286"/>
      <c r="BN52" s="286"/>
      <c r="BO52" s="286"/>
      <c r="BP52" s="286"/>
      <c r="BQ52" s="286"/>
      <c r="BR52" s="286"/>
      <c r="BS52" s="286"/>
      <c r="BT52" s="286"/>
      <c r="BU52" s="286"/>
      <c r="BV52" s="286"/>
      <c r="BW52" s="286"/>
      <c r="BX52" s="286"/>
      <c r="BY52" s="286"/>
      <c r="BZ52" s="286"/>
      <c r="CA52" s="286"/>
      <c r="CB52" s="286"/>
      <c r="CC52" s="286"/>
      <c r="CD52" s="286"/>
      <c r="CE52" s="286"/>
      <c r="CF52" s="286"/>
      <c r="CG52" s="286"/>
      <c r="CH52" s="286"/>
      <c r="CI52" s="286"/>
      <c r="CJ52" s="286"/>
      <c r="CK52" s="286"/>
      <c r="CL52" s="286"/>
      <c r="CM52" s="286"/>
      <c r="CN52" s="286"/>
      <c r="CO52" s="286"/>
      <c r="CP52" s="286"/>
      <c r="CQ52" s="286"/>
      <c r="CR52" s="286"/>
      <c r="CS52" s="286"/>
      <c r="CT52" s="286"/>
      <c r="CU52" s="286"/>
      <c r="CV52" s="286"/>
      <c r="CW52" s="286"/>
      <c r="CX52" s="286"/>
      <c r="CY52" s="286"/>
      <c r="CZ52" s="286"/>
      <c r="DA52" s="286"/>
      <c r="DB52" s="286"/>
      <c r="DC52" s="286"/>
      <c r="DD52" s="286"/>
      <c r="DE52" s="286"/>
      <c r="DF52" s="286"/>
      <c r="DG52" s="286"/>
      <c r="DH52" s="286"/>
      <c r="DI52" s="286"/>
      <c r="DJ52" s="286"/>
      <c r="DK52" s="286"/>
      <c r="DL52" s="286"/>
      <c r="DM52" s="286"/>
      <c r="DN52" s="286"/>
      <c r="DO52" s="286"/>
      <c r="DP52" s="286"/>
      <c r="DQ52" s="286"/>
      <c r="DR52" s="286"/>
      <c r="DS52" s="286"/>
      <c r="DT52" s="286"/>
      <c r="DU52" s="286"/>
      <c r="DV52" s="286"/>
      <c r="DW52" s="286"/>
      <c r="DX52" s="286"/>
      <c r="DY52" s="286"/>
      <c r="DZ52" s="286"/>
      <c r="EA52" s="286"/>
      <c r="EB52" s="286"/>
      <c r="EC52" s="286"/>
      <c r="ED52" s="286"/>
      <c r="EE52" s="286"/>
      <c r="EF52" s="286"/>
      <c r="EG52" s="286"/>
      <c r="EH52" s="286"/>
      <c r="EI52" s="286"/>
      <c r="EJ52" s="286"/>
      <c r="EK52" s="286"/>
      <c r="EL52" s="286"/>
      <c r="EM52" s="286"/>
      <c r="EN52" s="286"/>
      <c r="EO52" s="286"/>
      <c r="EP52" s="286"/>
      <c r="EQ52" s="286"/>
      <c r="ER52" s="286"/>
      <c r="ES52" s="286"/>
      <c r="ET52" s="286"/>
      <c r="EU52" s="286"/>
      <c r="EV52" s="286"/>
      <c r="EW52" s="286"/>
      <c r="EX52" s="286"/>
      <c r="EY52" s="286"/>
      <c r="EZ52" s="286"/>
      <c r="FA52" s="286"/>
      <c r="FB52" s="286"/>
      <c r="FC52" s="286"/>
      <c r="FD52" s="286"/>
      <c r="FE52" s="286"/>
      <c r="FF52" s="286"/>
      <c r="FG52" s="286"/>
      <c r="FH52" s="286"/>
      <c r="FI52" s="286"/>
      <c r="FJ52" s="286"/>
      <c r="FK52" s="286"/>
      <c r="FL52" s="286"/>
      <c r="FM52" s="286"/>
      <c r="FN52" s="286"/>
      <c r="FO52" s="286"/>
      <c r="FP52" s="286"/>
      <c r="FQ52" s="286"/>
      <c r="FR52" s="286"/>
      <c r="FS52" s="286"/>
      <c r="FT52" s="286"/>
    </row>
    <row r="53" spans="1:176" s="34" customFormat="1" x14ac:dyDescent="0.3">
      <c r="A53" s="609"/>
      <c r="B53" s="378"/>
      <c r="C53" s="612"/>
      <c r="D53" s="612"/>
      <c r="E53" s="438"/>
      <c r="F53" s="438"/>
      <c r="G53" s="438"/>
      <c r="H53" s="602"/>
      <c r="I53" s="604"/>
      <c r="J53" s="604"/>
      <c r="K53" s="580"/>
      <c r="L53" s="580"/>
      <c r="M53" s="602"/>
      <c r="N53" s="580"/>
      <c r="O53" s="287"/>
      <c r="P53" s="576"/>
      <c r="Q53" s="576"/>
      <c r="R53" s="576"/>
      <c r="S53" s="576"/>
      <c r="T53" s="578"/>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6"/>
      <c r="BR53" s="286"/>
      <c r="BS53" s="286"/>
      <c r="BT53" s="286"/>
      <c r="BU53" s="286"/>
      <c r="BV53" s="286"/>
      <c r="BW53" s="286"/>
      <c r="BX53" s="286"/>
      <c r="BY53" s="286"/>
      <c r="BZ53" s="286"/>
      <c r="CA53" s="286"/>
      <c r="CB53" s="286"/>
      <c r="CC53" s="286"/>
      <c r="CD53" s="286"/>
      <c r="CE53" s="286"/>
      <c r="CF53" s="286"/>
      <c r="CG53" s="286"/>
      <c r="CH53" s="286"/>
      <c r="CI53" s="286"/>
      <c r="CJ53" s="286"/>
      <c r="CK53" s="286"/>
      <c r="CL53" s="286"/>
      <c r="CM53" s="286"/>
      <c r="CN53" s="286"/>
      <c r="CO53" s="286"/>
      <c r="CP53" s="286"/>
      <c r="CQ53" s="286"/>
      <c r="CR53" s="286"/>
      <c r="CS53" s="286"/>
      <c r="CT53" s="286"/>
      <c r="CU53" s="286"/>
      <c r="CV53" s="286"/>
      <c r="CW53" s="286"/>
      <c r="CX53" s="286"/>
      <c r="CY53" s="286"/>
      <c r="CZ53" s="286"/>
      <c r="DA53" s="286"/>
      <c r="DB53" s="286"/>
      <c r="DC53" s="286"/>
      <c r="DD53" s="286"/>
      <c r="DE53" s="286"/>
      <c r="DF53" s="286"/>
      <c r="DG53" s="286"/>
      <c r="DH53" s="286"/>
      <c r="DI53" s="286"/>
      <c r="DJ53" s="286"/>
      <c r="DK53" s="286"/>
      <c r="DL53" s="286"/>
      <c r="DM53" s="286"/>
      <c r="DN53" s="286"/>
      <c r="DO53" s="286"/>
      <c r="DP53" s="286"/>
      <c r="DQ53" s="286"/>
      <c r="DR53" s="286"/>
      <c r="DS53" s="286"/>
      <c r="DT53" s="286"/>
      <c r="DU53" s="286"/>
      <c r="DV53" s="286"/>
      <c r="DW53" s="286"/>
      <c r="DX53" s="286"/>
      <c r="DY53" s="286"/>
      <c r="DZ53" s="286"/>
      <c r="EA53" s="286"/>
      <c r="EB53" s="286"/>
      <c r="EC53" s="286"/>
      <c r="ED53" s="286"/>
      <c r="EE53" s="286"/>
      <c r="EF53" s="286"/>
      <c r="EG53" s="286"/>
      <c r="EH53" s="286"/>
      <c r="EI53" s="286"/>
      <c r="EJ53" s="286"/>
      <c r="EK53" s="286"/>
      <c r="EL53" s="286"/>
      <c r="EM53" s="286"/>
      <c r="EN53" s="286"/>
      <c r="EO53" s="286"/>
      <c r="EP53" s="286"/>
      <c r="EQ53" s="286"/>
      <c r="ER53" s="286"/>
      <c r="ES53" s="286"/>
      <c r="ET53" s="286"/>
      <c r="EU53" s="286"/>
      <c r="EV53" s="286"/>
      <c r="EW53" s="286"/>
      <c r="EX53" s="286"/>
      <c r="EY53" s="286"/>
      <c r="EZ53" s="286"/>
      <c r="FA53" s="286"/>
      <c r="FB53" s="286"/>
      <c r="FC53" s="286"/>
      <c r="FD53" s="286"/>
      <c r="FE53" s="286"/>
      <c r="FF53" s="286"/>
      <c r="FG53" s="286"/>
      <c r="FH53" s="286"/>
      <c r="FI53" s="286"/>
      <c r="FJ53" s="286"/>
      <c r="FK53" s="286"/>
      <c r="FL53" s="286"/>
      <c r="FM53" s="286"/>
      <c r="FN53" s="286"/>
      <c r="FO53" s="286"/>
      <c r="FP53" s="286"/>
      <c r="FQ53" s="286"/>
      <c r="FR53" s="286"/>
      <c r="FS53" s="286"/>
      <c r="FT53" s="286"/>
    </row>
    <row r="54" spans="1:176" s="34" customFormat="1" ht="15" thickBot="1" x14ac:dyDescent="0.35">
      <c r="A54" s="616"/>
      <c r="B54" s="613"/>
      <c r="C54" s="614"/>
      <c r="D54" s="614"/>
      <c r="E54" s="615"/>
      <c r="F54" s="615"/>
      <c r="G54" s="615"/>
      <c r="H54" s="606"/>
      <c r="I54" s="607"/>
      <c r="J54" s="607"/>
      <c r="K54" s="582"/>
      <c r="L54" s="582"/>
      <c r="M54" s="606"/>
      <c r="N54" s="582"/>
      <c r="O54" s="288"/>
      <c r="P54" s="594"/>
      <c r="Q54" s="594"/>
      <c r="R54" s="594"/>
      <c r="S54" s="594"/>
      <c r="T54" s="621"/>
      <c r="U54" s="286"/>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6"/>
      <c r="AZ54" s="286"/>
      <c r="BA54" s="286"/>
      <c r="BB54" s="286"/>
      <c r="BC54" s="286"/>
      <c r="BD54" s="286"/>
      <c r="BE54" s="286"/>
      <c r="BF54" s="286"/>
      <c r="BG54" s="286"/>
      <c r="BH54" s="286"/>
      <c r="BI54" s="286"/>
      <c r="BJ54" s="286"/>
      <c r="BK54" s="286"/>
      <c r="BL54" s="286"/>
      <c r="BM54" s="286"/>
      <c r="BN54" s="286"/>
      <c r="BO54" s="286"/>
      <c r="BP54" s="286"/>
      <c r="BQ54" s="286"/>
      <c r="BR54" s="286"/>
      <c r="BS54" s="286"/>
      <c r="BT54" s="286"/>
      <c r="BU54" s="286"/>
      <c r="BV54" s="286"/>
      <c r="BW54" s="286"/>
      <c r="BX54" s="286"/>
      <c r="BY54" s="286"/>
      <c r="BZ54" s="286"/>
      <c r="CA54" s="286"/>
      <c r="CB54" s="286"/>
      <c r="CC54" s="286"/>
      <c r="CD54" s="286"/>
      <c r="CE54" s="286"/>
      <c r="CF54" s="286"/>
      <c r="CG54" s="286"/>
      <c r="CH54" s="286"/>
      <c r="CI54" s="286"/>
      <c r="CJ54" s="286"/>
      <c r="CK54" s="286"/>
      <c r="CL54" s="286"/>
      <c r="CM54" s="286"/>
      <c r="CN54" s="286"/>
      <c r="CO54" s="286"/>
      <c r="CP54" s="286"/>
      <c r="CQ54" s="286"/>
      <c r="CR54" s="286"/>
      <c r="CS54" s="286"/>
      <c r="CT54" s="286"/>
      <c r="CU54" s="286"/>
      <c r="CV54" s="286"/>
      <c r="CW54" s="286"/>
      <c r="CX54" s="286"/>
      <c r="CY54" s="286"/>
      <c r="CZ54" s="286"/>
      <c r="DA54" s="286"/>
      <c r="DB54" s="286"/>
      <c r="DC54" s="286"/>
      <c r="DD54" s="286"/>
      <c r="DE54" s="286"/>
      <c r="DF54" s="286"/>
      <c r="DG54" s="286"/>
      <c r="DH54" s="286"/>
      <c r="DI54" s="286"/>
      <c r="DJ54" s="286"/>
      <c r="DK54" s="286"/>
      <c r="DL54" s="286"/>
      <c r="DM54" s="286"/>
      <c r="DN54" s="286"/>
      <c r="DO54" s="286"/>
      <c r="DP54" s="286"/>
      <c r="DQ54" s="286"/>
      <c r="DR54" s="286"/>
      <c r="DS54" s="286"/>
      <c r="DT54" s="286"/>
      <c r="DU54" s="286"/>
      <c r="DV54" s="286"/>
      <c r="DW54" s="286"/>
      <c r="DX54" s="286"/>
      <c r="DY54" s="286"/>
      <c r="DZ54" s="286"/>
      <c r="EA54" s="286"/>
      <c r="EB54" s="286"/>
      <c r="EC54" s="286"/>
      <c r="ED54" s="286"/>
      <c r="EE54" s="286"/>
      <c r="EF54" s="286"/>
      <c r="EG54" s="286"/>
      <c r="EH54" s="286"/>
      <c r="EI54" s="286"/>
      <c r="EJ54" s="286"/>
      <c r="EK54" s="286"/>
      <c r="EL54" s="286"/>
      <c r="EM54" s="286"/>
      <c r="EN54" s="286"/>
      <c r="EO54" s="286"/>
      <c r="EP54" s="286"/>
      <c r="EQ54" s="286"/>
      <c r="ER54" s="286"/>
      <c r="ES54" s="286"/>
      <c r="ET54" s="286"/>
      <c r="EU54" s="286"/>
      <c r="EV54" s="286"/>
      <c r="EW54" s="286"/>
      <c r="EX54" s="286"/>
      <c r="EY54" s="286"/>
      <c r="EZ54" s="286"/>
      <c r="FA54" s="286"/>
      <c r="FB54" s="286"/>
      <c r="FC54" s="286"/>
      <c r="FD54" s="286"/>
      <c r="FE54" s="286"/>
      <c r="FF54" s="286"/>
      <c r="FG54" s="286"/>
      <c r="FH54" s="286"/>
      <c r="FI54" s="286"/>
      <c r="FJ54" s="286"/>
      <c r="FK54" s="286"/>
      <c r="FL54" s="286"/>
      <c r="FM54" s="286"/>
      <c r="FN54" s="286"/>
      <c r="FO54" s="286"/>
      <c r="FP54" s="286"/>
      <c r="FQ54" s="286"/>
      <c r="FR54" s="286"/>
      <c r="FS54" s="286"/>
      <c r="FT54" s="286"/>
    </row>
    <row r="55" spans="1:176" s="34" customFormat="1" x14ac:dyDescent="0.3">
      <c r="A55" s="608">
        <f>'Mapa Final'!A54</f>
        <v>10</v>
      </c>
      <c r="B55" s="610" t="str">
        <f>'Mapa Final'!B54</f>
        <v>Estados Financieros no razonables o extemporáneos</v>
      </c>
      <c r="C55" s="611" t="str">
        <f>'Mapa Final'!C54</f>
        <v>Incumplimiento de las metas establecidas</v>
      </c>
      <c r="D55" s="611" t="str">
        <f>'Mapa Final'!D54</f>
        <v>1. La información remitida a la División de Contabilidad es insuficiente, inoportuna, confusa o llega extemporáneamente
2. No se verifique el registro contable automático que genera el SIIF ni tampoco se confrontan los libros, mayor y balance y diario
3. No se verifica la elaboración y envío del formulario que establecen las normas a través del CHIP
4. Alta rotación de personal (contratistas - provisionales), y/o debilidad en la estructura de la planta (ausencia de personal).
5. Desconocimiento de procedimiento y normas contables</v>
      </c>
      <c r="E55" s="440" t="str">
        <f>'Mapa Final'!E54</f>
        <v>Falta de revisión</v>
      </c>
      <c r="F55" s="440" t="str">
        <f>'Mapa Final'!F54</f>
        <v>Presentación extemporánea o elaboración errada de la información financiera hacia los entes de control</v>
      </c>
      <c r="G55" s="440" t="str">
        <f>'Mapa Final'!G54</f>
        <v>Ejecución y Administración de Procesos</v>
      </c>
      <c r="H55" s="601" t="str">
        <f>'Mapa Final'!I54</f>
        <v>Muy Baja</v>
      </c>
      <c r="I55" s="603" t="str">
        <f>'Mapa Final'!L54</f>
        <v>Leve</v>
      </c>
      <c r="J55" s="603" t="str">
        <f>'Mapa Final'!N54</f>
        <v>Bajo</v>
      </c>
      <c r="K55" s="579" t="str">
        <f>'Mapa Final'!AA54</f>
        <v>Muy Baja</v>
      </c>
      <c r="L55" s="579" t="str">
        <f>'Mapa Final'!AE54</f>
        <v>Leve</v>
      </c>
      <c r="M55" s="601" t="str">
        <f>'Mapa Final'!AG54</f>
        <v>Bajo</v>
      </c>
      <c r="N55" s="579" t="str">
        <f>'Mapa Final'!AH54</f>
        <v>Evitar</v>
      </c>
      <c r="O55" s="591"/>
      <c r="P55" s="591"/>
      <c r="Q55" s="591"/>
      <c r="R55" s="591"/>
      <c r="S55" s="591"/>
      <c r="T55" s="591"/>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286"/>
      <c r="BE55" s="286"/>
      <c r="BF55" s="286"/>
      <c r="BG55" s="286"/>
      <c r="BH55" s="286"/>
      <c r="BI55" s="286"/>
      <c r="BJ55" s="286"/>
      <c r="BK55" s="286"/>
      <c r="BL55" s="286"/>
      <c r="BM55" s="286"/>
      <c r="BN55" s="286"/>
      <c r="BO55" s="286"/>
      <c r="BP55" s="286"/>
      <c r="BQ55" s="286"/>
      <c r="BR55" s="286"/>
      <c r="BS55" s="286"/>
      <c r="BT55" s="286"/>
      <c r="BU55" s="286"/>
      <c r="BV55" s="286"/>
      <c r="BW55" s="286"/>
      <c r="BX55" s="286"/>
      <c r="BY55" s="286"/>
      <c r="BZ55" s="286"/>
      <c r="CA55" s="286"/>
      <c r="CB55" s="286"/>
      <c r="CC55" s="286"/>
      <c r="CD55" s="286"/>
      <c r="CE55" s="286"/>
      <c r="CF55" s="286"/>
      <c r="CG55" s="286"/>
      <c r="CH55" s="286"/>
      <c r="CI55" s="286"/>
      <c r="CJ55" s="286"/>
      <c r="CK55" s="286"/>
      <c r="CL55" s="286"/>
      <c r="CM55" s="286"/>
      <c r="CN55" s="286"/>
      <c r="CO55" s="286"/>
      <c r="CP55" s="286"/>
      <c r="CQ55" s="286"/>
      <c r="CR55" s="286"/>
      <c r="CS55" s="286"/>
      <c r="CT55" s="286"/>
      <c r="CU55" s="286"/>
      <c r="CV55" s="286"/>
      <c r="CW55" s="286"/>
      <c r="CX55" s="286"/>
      <c r="CY55" s="286"/>
      <c r="CZ55" s="286"/>
      <c r="DA55" s="286"/>
      <c r="DB55" s="286"/>
      <c r="DC55" s="286"/>
      <c r="DD55" s="286"/>
      <c r="DE55" s="286"/>
      <c r="DF55" s="286"/>
      <c r="DG55" s="286"/>
      <c r="DH55" s="286"/>
      <c r="DI55" s="286"/>
      <c r="DJ55" s="286"/>
      <c r="DK55" s="286"/>
      <c r="DL55" s="286"/>
      <c r="DM55" s="286"/>
      <c r="DN55" s="286"/>
      <c r="DO55" s="286"/>
      <c r="DP55" s="286"/>
      <c r="DQ55" s="286"/>
      <c r="DR55" s="286"/>
      <c r="DS55" s="286"/>
      <c r="DT55" s="286"/>
      <c r="DU55" s="286"/>
      <c r="DV55" s="286"/>
      <c r="DW55" s="286"/>
      <c r="DX55" s="286"/>
      <c r="DY55" s="286"/>
      <c r="DZ55" s="286"/>
      <c r="EA55" s="286"/>
      <c r="EB55" s="286"/>
      <c r="EC55" s="286"/>
      <c r="ED55" s="286"/>
      <c r="EE55" s="286"/>
      <c r="EF55" s="286"/>
      <c r="EG55" s="286"/>
      <c r="EH55" s="286"/>
      <c r="EI55" s="286"/>
      <c r="EJ55" s="286"/>
      <c r="EK55" s="286"/>
      <c r="EL55" s="286"/>
      <c r="EM55" s="286"/>
      <c r="EN55" s="286"/>
      <c r="EO55" s="286"/>
      <c r="EP55" s="286"/>
      <c r="EQ55" s="286"/>
      <c r="ER55" s="286"/>
      <c r="ES55" s="286"/>
      <c r="ET55" s="286"/>
      <c r="EU55" s="286"/>
      <c r="EV55" s="286"/>
      <c r="EW55" s="286"/>
      <c r="EX55" s="286"/>
      <c r="EY55" s="286"/>
      <c r="EZ55" s="286"/>
      <c r="FA55" s="286"/>
      <c r="FB55" s="286"/>
      <c r="FC55" s="286"/>
      <c r="FD55" s="286"/>
      <c r="FE55" s="286"/>
      <c r="FF55" s="286"/>
      <c r="FG55" s="286"/>
      <c r="FH55" s="286"/>
      <c r="FI55" s="286"/>
      <c r="FJ55" s="286"/>
      <c r="FK55" s="286"/>
      <c r="FL55" s="286"/>
      <c r="FM55" s="286"/>
      <c r="FN55" s="286"/>
      <c r="FO55" s="286"/>
      <c r="FP55" s="286"/>
      <c r="FQ55" s="286"/>
      <c r="FR55" s="286"/>
      <c r="FS55" s="286"/>
      <c r="FT55" s="286"/>
    </row>
    <row r="56" spans="1:176" s="34" customFormat="1" x14ac:dyDescent="0.3">
      <c r="A56" s="609"/>
      <c r="B56" s="378"/>
      <c r="C56" s="612"/>
      <c r="D56" s="612"/>
      <c r="E56" s="438"/>
      <c r="F56" s="438"/>
      <c r="G56" s="438"/>
      <c r="H56" s="602"/>
      <c r="I56" s="604"/>
      <c r="J56" s="604"/>
      <c r="K56" s="580"/>
      <c r="L56" s="580"/>
      <c r="M56" s="602"/>
      <c r="N56" s="580"/>
      <c r="O56" s="592"/>
      <c r="P56" s="592"/>
      <c r="Q56" s="592"/>
      <c r="R56" s="592"/>
      <c r="S56" s="592"/>
      <c r="T56" s="592"/>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6"/>
      <c r="AY56" s="286"/>
      <c r="AZ56" s="286"/>
      <c r="BA56" s="286"/>
      <c r="BB56" s="286"/>
      <c r="BC56" s="286"/>
      <c r="BD56" s="286"/>
      <c r="BE56" s="286"/>
      <c r="BF56" s="286"/>
      <c r="BG56" s="286"/>
      <c r="BH56" s="286"/>
      <c r="BI56" s="286"/>
      <c r="BJ56" s="286"/>
      <c r="BK56" s="286"/>
      <c r="BL56" s="286"/>
      <c r="BM56" s="286"/>
      <c r="BN56" s="286"/>
      <c r="BO56" s="286"/>
      <c r="BP56" s="286"/>
      <c r="BQ56" s="286"/>
      <c r="BR56" s="286"/>
      <c r="BS56" s="286"/>
      <c r="BT56" s="286"/>
      <c r="BU56" s="286"/>
      <c r="BV56" s="286"/>
      <c r="BW56" s="286"/>
      <c r="BX56" s="286"/>
      <c r="BY56" s="286"/>
      <c r="BZ56" s="286"/>
      <c r="CA56" s="286"/>
      <c r="CB56" s="286"/>
      <c r="CC56" s="286"/>
      <c r="CD56" s="286"/>
      <c r="CE56" s="286"/>
      <c r="CF56" s="286"/>
      <c r="CG56" s="286"/>
      <c r="CH56" s="286"/>
      <c r="CI56" s="286"/>
      <c r="CJ56" s="286"/>
      <c r="CK56" s="286"/>
      <c r="CL56" s="286"/>
      <c r="CM56" s="286"/>
      <c r="CN56" s="286"/>
      <c r="CO56" s="286"/>
      <c r="CP56" s="286"/>
      <c r="CQ56" s="286"/>
      <c r="CR56" s="286"/>
      <c r="CS56" s="286"/>
      <c r="CT56" s="286"/>
      <c r="CU56" s="286"/>
      <c r="CV56" s="286"/>
      <c r="CW56" s="286"/>
      <c r="CX56" s="286"/>
      <c r="CY56" s="286"/>
      <c r="CZ56" s="286"/>
      <c r="DA56" s="286"/>
      <c r="DB56" s="286"/>
      <c r="DC56" s="286"/>
      <c r="DD56" s="286"/>
      <c r="DE56" s="286"/>
      <c r="DF56" s="286"/>
      <c r="DG56" s="286"/>
      <c r="DH56" s="286"/>
      <c r="DI56" s="286"/>
      <c r="DJ56" s="286"/>
      <c r="DK56" s="286"/>
      <c r="DL56" s="286"/>
      <c r="DM56" s="286"/>
      <c r="DN56" s="286"/>
      <c r="DO56" s="286"/>
      <c r="DP56" s="286"/>
      <c r="DQ56" s="286"/>
      <c r="DR56" s="286"/>
      <c r="DS56" s="286"/>
      <c r="DT56" s="286"/>
      <c r="DU56" s="286"/>
      <c r="DV56" s="286"/>
      <c r="DW56" s="286"/>
      <c r="DX56" s="286"/>
      <c r="DY56" s="286"/>
      <c r="DZ56" s="286"/>
      <c r="EA56" s="286"/>
      <c r="EB56" s="286"/>
      <c r="EC56" s="286"/>
      <c r="ED56" s="286"/>
      <c r="EE56" s="286"/>
      <c r="EF56" s="286"/>
      <c r="EG56" s="286"/>
      <c r="EH56" s="286"/>
      <c r="EI56" s="286"/>
      <c r="EJ56" s="286"/>
      <c r="EK56" s="286"/>
      <c r="EL56" s="286"/>
      <c r="EM56" s="286"/>
      <c r="EN56" s="286"/>
      <c r="EO56" s="286"/>
      <c r="EP56" s="286"/>
      <c r="EQ56" s="286"/>
      <c r="ER56" s="286"/>
      <c r="ES56" s="286"/>
      <c r="ET56" s="286"/>
      <c r="EU56" s="286"/>
      <c r="EV56" s="286"/>
      <c r="EW56" s="286"/>
      <c r="EX56" s="286"/>
      <c r="EY56" s="286"/>
      <c r="EZ56" s="286"/>
      <c r="FA56" s="286"/>
      <c r="FB56" s="286"/>
      <c r="FC56" s="286"/>
      <c r="FD56" s="286"/>
      <c r="FE56" s="286"/>
      <c r="FF56" s="286"/>
      <c r="FG56" s="286"/>
      <c r="FH56" s="286"/>
      <c r="FI56" s="286"/>
      <c r="FJ56" s="286"/>
      <c r="FK56" s="286"/>
      <c r="FL56" s="286"/>
      <c r="FM56" s="286"/>
      <c r="FN56" s="286"/>
      <c r="FO56" s="286"/>
      <c r="FP56" s="286"/>
      <c r="FQ56" s="286"/>
      <c r="FR56" s="286"/>
      <c r="FS56" s="286"/>
      <c r="FT56" s="286"/>
    </row>
    <row r="57" spans="1:176" s="34" customFormat="1" x14ac:dyDescent="0.3">
      <c r="A57" s="609"/>
      <c r="B57" s="378"/>
      <c r="C57" s="612"/>
      <c r="D57" s="612"/>
      <c r="E57" s="438"/>
      <c r="F57" s="438"/>
      <c r="G57" s="438"/>
      <c r="H57" s="602"/>
      <c r="I57" s="604"/>
      <c r="J57" s="604"/>
      <c r="K57" s="580"/>
      <c r="L57" s="580"/>
      <c r="M57" s="602"/>
      <c r="N57" s="580"/>
      <c r="O57" s="592"/>
      <c r="P57" s="592"/>
      <c r="Q57" s="592"/>
      <c r="R57" s="592"/>
      <c r="S57" s="592"/>
      <c r="T57" s="592"/>
      <c r="U57" s="286"/>
      <c r="V57" s="286"/>
      <c r="W57" s="286"/>
      <c r="X57" s="286"/>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286"/>
      <c r="AV57" s="286"/>
      <c r="AW57" s="286"/>
      <c r="AX57" s="286"/>
      <c r="AY57" s="286"/>
      <c r="AZ57" s="286"/>
      <c r="BA57" s="286"/>
      <c r="BB57" s="286"/>
      <c r="BC57" s="286"/>
      <c r="BD57" s="286"/>
      <c r="BE57" s="286"/>
      <c r="BF57" s="286"/>
      <c r="BG57" s="286"/>
      <c r="BH57" s="286"/>
      <c r="BI57" s="286"/>
      <c r="BJ57" s="286"/>
      <c r="BK57" s="286"/>
      <c r="BL57" s="286"/>
      <c r="BM57" s="286"/>
      <c r="BN57" s="286"/>
      <c r="BO57" s="286"/>
      <c r="BP57" s="286"/>
      <c r="BQ57" s="286"/>
      <c r="BR57" s="286"/>
      <c r="BS57" s="286"/>
      <c r="BT57" s="286"/>
      <c r="BU57" s="286"/>
      <c r="BV57" s="286"/>
      <c r="BW57" s="286"/>
      <c r="BX57" s="286"/>
      <c r="BY57" s="286"/>
      <c r="BZ57" s="286"/>
      <c r="CA57" s="286"/>
      <c r="CB57" s="286"/>
      <c r="CC57" s="286"/>
      <c r="CD57" s="286"/>
      <c r="CE57" s="286"/>
      <c r="CF57" s="286"/>
      <c r="CG57" s="286"/>
      <c r="CH57" s="286"/>
      <c r="CI57" s="286"/>
      <c r="CJ57" s="286"/>
      <c r="CK57" s="286"/>
      <c r="CL57" s="286"/>
      <c r="CM57" s="286"/>
      <c r="CN57" s="286"/>
      <c r="CO57" s="286"/>
      <c r="CP57" s="286"/>
      <c r="CQ57" s="286"/>
      <c r="CR57" s="286"/>
      <c r="CS57" s="286"/>
      <c r="CT57" s="286"/>
      <c r="CU57" s="286"/>
      <c r="CV57" s="286"/>
      <c r="CW57" s="286"/>
      <c r="CX57" s="286"/>
      <c r="CY57" s="286"/>
      <c r="CZ57" s="286"/>
      <c r="DA57" s="286"/>
      <c r="DB57" s="286"/>
      <c r="DC57" s="286"/>
      <c r="DD57" s="286"/>
      <c r="DE57" s="286"/>
      <c r="DF57" s="286"/>
      <c r="DG57" s="286"/>
      <c r="DH57" s="286"/>
      <c r="DI57" s="286"/>
      <c r="DJ57" s="286"/>
      <c r="DK57" s="286"/>
      <c r="DL57" s="286"/>
      <c r="DM57" s="286"/>
      <c r="DN57" s="286"/>
      <c r="DO57" s="286"/>
      <c r="DP57" s="286"/>
      <c r="DQ57" s="286"/>
      <c r="DR57" s="286"/>
      <c r="DS57" s="286"/>
      <c r="DT57" s="286"/>
      <c r="DU57" s="286"/>
      <c r="DV57" s="286"/>
      <c r="DW57" s="286"/>
      <c r="DX57" s="286"/>
      <c r="DY57" s="286"/>
      <c r="DZ57" s="286"/>
      <c r="EA57" s="286"/>
      <c r="EB57" s="286"/>
      <c r="EC57" s="286"/>
      <c r="ED57" s="286"/>
      <c r="EE57" s="286"/>
      <c r="EF57" s="286"/>
      <c r="EG57" s="286"/>
      <c r="EH57" s="286"/>
      <c r="EI57" s="286"/>
      <c r="EJ57" s="286"/>
      <c r="EK57" s="286"/>
      <c r="EL57" s="286"/>
      <c r="EM57" s="286"/>
      <c r="EN57" s="286"/>
      <c r="EO57" s="286"/>
      <c r="EP57" s="286"/>
      <c r="EQ57" s="286"/>
      <c r="ER57" s="286"/>
      <c r="ES57" s="286"/>
      <c r="ET57" s="286"/>
      <c r="EU57" s="286"/>
      <c r="EV57" s="286"/>
      <c r="EW57" s="286"/>
      <c r="EX57" s="286"/>
      <c r="EY57" s="286"/>
      <c r="EZ57" s="286"/>
      <c r="FA57" s="286"/>
      <c r="FB57" s="286"/>
      <c r="FC57" s="286"/>
      <c r="FD57" s="286"/>
      <c r="FE57" s="286"/>
      <c r="FF57" s="286"/>
      <c r="FG57" s="286"/>
      <c r="FH57" s="286"/>
      <c r="FI57" s="286"/>
      <c r="FJ57" s="286"/>
      <c r="FK57" s="286"/>
      <c r="FL57" s="286"/>
      <c r="FM57" s="286"/>
      <c r="FN57" s="286"/>
      <c r="FO57" s="286"/>
      <c r="FP57" s="286"/>
      <c r="FQ57" s="286"/>
      <c r="FR57" s="286"/>
      <c r="FS57" s="286"/>
      <c r="FT57" s="286"/>
    </row>
    <row r="58" spans="1:176" s="34" customFormat="1" x14ac:dyDescent="0.3">
      <c r="A58" s="609"/>
      <c r="B58" s="378"/>
      <c r="C58" s="612"/>
      <c r="D58" s="612"/>
      <c r="E58" s="438"/>
      <c r="F58" s="438"/>
      <c r="G58" s="438"/>
      <c r="H58" s="602"/>
      <c r="I58" s="604"/>
      <c r="J58" s="604"/>
      <c r="K58" s="580"/>
      <c r="L58" s="580"/>
      <c r="M58" s="602"/>
      <c r="N58" s="580"/>
      <c r="O58" s="592"/>
      <c r="P58" s="592"/>
      <c r="Q58" s="592"/>
      <c r="R58" s="592"/>
      <c r="S58" s="592"/>
      <c r="T58" s="592"/>
      <c r="U58" s="286"/>
      <c r="V58" s="286"/>
      <c r="W58" s="286"/>
      <c r="X58" s="286"/>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86"/>
      <c r="AZ58" s="286"/>
      <c r="BA58" s="286"/>
      <c r="BB58" s="286"/>
      <c r="BC58" s="286"/>
      <c r="BD58" s="286"/>
      <c r="BE58" s="286"/>
      <c r="BF58" s="286"/>
      <c r="BG58" s="286"/>
      <c r="BH58" s="286"/>
      <c r="BI58" s="286"/>
      <c r="BJ58" s="286"/>
      <c r="BK58" s="286"/>
      <c r="BL58" s="286"/>
      <c r="BM58" s="286"/>
      <c r="BN58" s="286"/>
      <c r="BO58" s="286"/>
      <c r="BP58" s="286"/>
      <c r="BQ58" s="286"/>
      <c r="BR58" s="286"/>
      <c r="BS58" s="286"/>
      <c r="BT58" s="286"/>
      <c r="BU58" s="286"/>
      <c r="BV58" s="286"/>
      <c r="BW58" s="286"/>
      <c r="BX58" s="286"/>
      <c r="BY58" s="286"/>
      <c r="BZ58" s="286"/>
      <c r="CA58" s="286"/>
      <c r="CB58" s="286"/>
      <c r="CC58" s="286"/>
      <c r="CD58" s="286"/>
      <c r="CE58" s="286"/>
      <c r="CF58" s="286"/>
      <c r="CG58" s="286"/>
      <c r="CH58" s="286"/>
      <c r="CI58" s="286"/>
      <c r="CJ58" s="286"/>
      <c r="CK58" s="286"/>
      <c r="CL58" s="286"/>
      <c r="CM58" s="286"/>
      <c r="CN58" s="286"/>
      <c r="CO58" s="286"/>
      <c r="CP58" s="286"/>
      <c r="CQ58" s="286"/>
      <c r="CR58" s="286"/>
      <c r="CS58" s="286"/>
      <c r="CT58" s="286"/>
      <c r="CU58" s="286"/>
      <c r="CV58" s="286"/>
      <c r="CW58" s="286"/>
      <c r="CX58" s="286"/>
      <c r="CY58" s="286"/>
      <c r="CZ58" s="286"/>
      <c r="DA58" s="286"/>
      <c r="DB58" s="286"/>
      <c r="DC58" s="286"/>
      <c r="DD58" s="286"/>
      <c r="DE58" s="286"/>
      <c r="DF58" s="286"/>
      <c r="DG58" s="286"/>
      <c r="DH58" s="286"/>
      <c r="DI58" s="286"/>
      <c r="DJ58" s="286"/>
      <c r="DK58" s="286"/>
      <c r="DL58" s="286"/>
      <c r="DM58" s="286"/>
      <c r="DN58" s="286"/>
      <c r="DO58" s="286"/>
      <c r="DP58" s="286"/>
      <c r="DQ58" s="286"/>
      <c r="DR58" s="286"/>
      <c r="DS58" s="286"/>
      <c r="DT58" s="286"/>
      <c r="DU58" s="286"/>
      <c r="DV58" s="286"/>
      <c r="DW58" s="286"/>
      <c r="DX58" s="286"/>
      <c r="DY58" s="286"/>
      <c r="DZ58" s="286"/>
      <c r="EA58" s="286"/>
      <c r="EB58" s="286"/>
      <c r="EC58" s="286"/>
      <c r="ED58" s="286"/>
      <c r="EE58" s="286"/>
      <c r="EF58" s="286"/>
      <c r="EG58" s="286"/>
      <c r="EH58" s="286"/>
      <c r="EI58" s="286"/>
      <c r="EJ58" s="286"/>
      <c r="EK58" s="286"/>
      <c r="EL58" s="286"/>
      <c r="EM58" s="286"/>
      <c r="EN58" s="286"/>
      <c r="EO58" s="286"/>
      <c r="EP58" s="286"/>
      <c r="EQ58" s="286"/>
      <c r="ER58" s="286"/>
      <c r="ES58" s="286"/>
      <c r="ET58" s="286"/>
      <c r="EU58" s="286"/>
      <c r="EV58" s="286"/>
      <c r="EW58" s="286"/>
      <c r="EX58" s="286"/>
      <c r="EY58" s="286"/>
      <c r="EZ58" s="286"/>
      <c r="FA58" s="286"/>
      <c r="FB58" s="286"/>
      <c r="FC58" s="286"/>
      <c r="FD58" s="286"/>
      <c r="FE58" s="286"/>
      <c r="FF58" s="286"/>
      <c r="FG58" s="286"/>
      <c r="FH58" s="286"/>
      <c r="FI58" s="286"/>
      <c r="FJ58" s="286"/>
      <c r="FK58" s="286"/>
      <c r="FL58" s="286"/>
      <c r="FM58" s="286"/>
      <c r="FN58" s="286"/>
      <c r="FO58" s="286"/>
      <c r="FP58" s="286"/>
      <c r="FQ58" s="286"/>
      <c r="FR58" s="286"/>
      <c r="FS58" s="286"/>
      <c r="FT58" s="286"/>
    </row>
    <row r="59" spans="1:176" s="34" customFormat="1" ht="15" thickBot="1" x14ac:dyDescent="0.35">
      <c r="A59" s="616"/>
      <c r="B59" s="613"/>
      <c r="C59" s="614"/>
      <c r="D59" s="614"/>
      <c r="E59" s="615"/>
      <c r="F59" s="615"/>
      <c r="G59" s="615"/>
      <c r="H59" s="606"/>
      <c r="I59" s="607"/>
      <c r="J59" s="607"/>
      <c r="K59" s="582"/>
      <c r="L59" s="582"/>
      <c r="M59" s="606"/>
      <c r="N59" s="582"/>
      <c r="O59" s="592"/>
      <c r="P59" s="593"/>
      <c r="Q59" s="593"/>
      <c r="R59" s="593"/>
      <c r="S59" s="593"/>
      <c r="T59" s="593"/>
      <c r="U59" s="286"/>
      <c r="V59" s="286"/>
      <c r="W59" s="286"/>
      <c r="X59" s="286"/>
      <c r="Y59" s="286"/>
      <c r="Z59" s="286"/>
      <c r="AA59" s="286"/>
      <c r="AB59" s="286"/>
      <c r="AC59" s="286"/>
      <c r="AD59" s="286"/>
      <c r="AE59" s="286"/>
      <c r="AF59" s="286"/>
      <c r="AG59" s="286"/>
      <c r="AH59" s="286"/>
      <c r="AI59" s="286"/>
      <c r="AJ59" s="286"/>
      <c r="AK59" s="286"/>
      <c r="AL59" s="286"/>
      <c r="AM59" s="286"/>
      <c r="AN59" s="286"/>
      <c r="AO59" s="286"/>
      <c r="AP59" s="286"/>
      <c r="AQ59" s="286"/>
      <c r="AR59" s="286"/>
      <c r="AS59" s="286"/>
      <c r="AT59" s="286"/>
      <c r="AU59" s="286"/>
      <c r="AV59" s="286"/>
      <c r="AW59" s="286"/>
      <c r="AX59" s="286"/>
      <c r="AY59" s="286"/>
      <c r="AZ59" s="286"/>
      <c r="BA59" s="286"/>
      <c r="BB59" s="286"/>
      <c r="BC59" s="286"/>
      <c r="BD59" s="286"/>
      <c r="BE59" s="286"/>
      <c r="BF59" s="286"/>
      <c r="BG59" s="286"/>
      <c r="BH59" s="286"/>
      <c r="BI59" s="286"/>
      <c r="BJ59" s="286"/>
      <c r="BK59" s="286"/>
      <c r="BL59" s="286"/>
      <c r="BM59" s="286"/>
      <c r="BN59" s="286"/>
      <c r="BO59" s="286"/>
      <c r="BP59" s="286"/>
      <c r="BQ59" s="286"/>
      <c r="BR59" s="286"/>
      <c r="BS59" s="286"/>
      <c r="BT59" s="286"/>
      <c r="BU59" s="286"/>
      <c r="BV59" s="286"/>
      <c r="BW59" s="286"/>
      <c r="BX59" s="286"/>
      <c r="BY59" s="286"/>
      <c r="BZ59" s="286"/>
      <c r="CA59" s="286"/>
      <c r="CB59" s="286"/>
      <c r="CC59" s="286"/>
      <c r="CD59" s="286"/>
      <c r="CE59" s="286"/>
      <c r="CF59" s="286"/>
      <c r="CG59" s="286"/>
      <c r="CH59" s="286"/>
      <c r="CI59" s="286"/>
      <c r="CJ59" s="286"/>
      <c r="CK59" s="286"/>
      <c r="CL59" s="286"/>
      <c r="CM59" s="286"/>
      <c r="CN59" s="286"/>
      <c r="CO59" s="286"/>
      <c r="CP59" s="286"/>
      <c r="CQ59" s="286"/>
      <c r="CR59" s="286"/>
      <c r="CS59" s="286"/>
      <c r="CT59" s="286"/>
      <c r="CU59" s="286"/>
      <c r="CV59" s="286"/>
      <c r="CW59" s="286"/>
      <c r="CX59" s="286"/>
      <c r="CY59" s="286"/>
      <c r="CZ59" s="286"/>
      <c r="DA59" s="286"/>
      <c r="DB59" s="286"/>
      <c r="DC59" s="286"/>
      <c r="DD59" s="286"/>
      <c r="DE59" s="286"/>
      <c r="DF59" s="286"/>
      <c r="DG59" s="286"/>
      <c r="DH59" s="286"/>
      <c r="DI59" s="286"/>
      <c r="DJ59" s="286"/>
      <c r="DK59" s="286"/>
      <c r="DL59" s="286"/>
      <c r="DM59" s="286"/>
      <c r="DN59" s="286"/>
      <c r="DO59" s="286"/>
      <c r="DP59" s="286"/>
      <c r="DQ59" s="286"/>
      <c r="DR59" s="286"/>
      <c r="DS59" s="286"/>
      <c r="DT59" s="286"/>
      <c r="DU59" s="286"/>
      <c r="DV59" s="286"/>
      <c r="DW59" s="286"/>
      <c r="DX59" s="286"/>
      <c r="DY59" s="286"/>
      <c r="DZ59" s="286"/>
      <c r="EA59" s="286"/>
      <c r="EB59" s="286"/>
      <c r="EC59" s="286"/>
      <c r="ED59" s="286"/>
      <c r="EE59" s="286"/>
      <c r="EF59" s="286"/>
      <c r="EG59" s="286"/>
      <c r="EH59" s="286"/>
      <c r="EI59" s="286"/>
      <c r="EJ59" s="286"/>
      <c r="EK59" s="286"/>
      <c r="EL59" s="286"/>
      <c r="EM59" s="286"/>
      <c r="EN59" s="286"/>
      <c r="EO59" s="286"/>
      <c r="EP59" s="286"/>
      <c r="EQ59" s="286"/>
      <c r="ER59" s="286"/>
      <c r="ES59" s="286"/>
      <c r="ET59" s="286"/>
      <c r="EU59" s="286"/>
      <c r="EV59" s="286"/>
      <c r="EW59" s="286"/>
      <c r="EX59" s="286"/>
      <c r="EY59" s="286"/>
      <c r="EZ59" s="286"/>
      <c r="FA59" s="286"/>
      <c r="FB59" s="286"/>
      <c r="FC59" s="286"/>
      <c r="FD59" s="286"/>
      <c r="FE59" s="286"/>
      <c r="FF59" s="286"/>
      <c r="FG59" s="286"/>
      <c r="FH59" s="286"/>
      <c r="FI59" s="286"/>
      <c r="FJ59" s="286"/>
      <c r="FK59" s="286"/>
      <c r="FL59" s="286"/>
      <c r="FM59" s="286"/>
      <c r="FN59" s="286"/>
      <c r="FO59" s="286"/>
      <c r="FP59" s="286"/>
      <c r="FQ59" s="286"/>
      <c r="FR59" s="286"/>
      <c r="FS59" s="286"/>
      <c r="FT59" s="286"/>
    </row>
    <row r="60" spans="1:176" s="34" customFormat="1" ht="15" customHeight="1" x14ac:dyDescent="0.3">
      <c r="A60" s="608">
        <f>'Mapa Final'!A59</f>
        <v>11</v>
      </c>
      <c r="B60" s="610" t="str">
        <f>'Mapa Final'!B59</f>
        <v>Incumplimiento en parametros de supervisión de contratos de la UDAE</v>
      </c>
      <c r="C60" s="611" t="str">
        <f>'Mapa Final'!C59</f>
        <v>Incumplimiento de las metas establecidas</v>
      </c>
      <c r="D60" s="611" t="str">
        <f>'Mapa Final'!D59</f>
        <v>1. Falta de seguimiento periódico  en el ejercicio de la supervisión del contrato
2.Desconocimiento de los lineamientos establecidos en el Manual de Contratacion vigente.</v>
      </c>
      <c r="E60" s="440" t="str">
        <f>'Mapa Final'!E59</f>
        <v>No realizar el seguimiento de contratos.</v>
      </c>
      <c r="F60" s="440" t="str">
        <f>'Mapa Final'!F59</f>
        <v>Posibilidad de incumplimiento en parametros de supervisión de contratos de la UDAE debido a no realizar el seguimiento de contratos.
No efectuar el seguimiento de evidencias, construcción de herramientas, constancia de los procesos realizados durante la supervisión para seguimiento continuo del contrato.</v>
      </c>
      <c r="G60" s="440" t="str">
        <f>'Mapa Final'!G59</f>
        <v>Usuarios, productos y prácticas organizacionales</v>
      </c>
      <c r="H60" s="601" t="str">
        <f>'Mapa Final'!I59</f>
        <v>Baja</v>
      </c>
      <c r="I60" s="603" t="str">
        <f>'Mapa Final'!L59</f>
        <v>Mayor</v>
      </c>
      <c r="J60" s="603" t="str">
        <f>'Mapa Final'!N59</f>
        <v xml:space="preserve">Alto </v>
      </c>
      <c r="K60" s="579" t="str">
        <f>'Mapa Final'!AA59</f>
        <v>Baja</v>
      </c>
      <c r="L60" s="579" t="str">
        <f>'Mapa Final'!AE59</f>
        <v>Leve</v>
      </c>
      <c r="M60" s="601" t="str">
        <f>'Mapa Final'!AG59</f>
        <v>Bajo</v>
      </c>
      <c r="N60" s="579" t="str">
        <f>'Mapa Final'!AH59</f>
        <v>Evitar</v>
      </c>
      <c r="O60" s="583" t="s">
        <v>649</v>
      </c>
      <c r="P60" s="585" t="s">
        <v>179</v>
      </c>
      <c r="Q60" s="591"/>
      <c r="R60" s="575">
        <v>44409</v>
      </c>
      <c r="S60" s="575">
        <v>44561</v>
      </c>
      <c r="T60" s="577" t="s">
        <v>640</v>
      </c>
      <c r="U60" s="286"/>
      <c r="V60" s="286"/>
      <c r="W60" s="286"/>
      <c r="X60" s="286"/>
      <c r="Y60" s="286"/>
      <c r="Z60" s="286"/>
      <c r="AA60" s="286"/>
      <c r="AB60" s="286"/>
      <c r="AC60" s="286"/>
      <c r="AD60" s="286"/>
      <c r="AE60" s="286"/>
      <c r="AF60" s="286"/>
      <c r="AG60" s="286"/>
      <c r="AH60" s="286"/>
      <c r="AI60" s="286"/>
      <c r="AJ60" s="286"/>
      <c r="AK60" s="286"/>
      <c r="AL60" s="286"/>
      <c r="AM60" s="286"/>
      <c r="AN60" s="286"/>
      <c r="AO60" s="286"/>
      <c r="AP60" s="286"/>
      <c r="AQ60" s="286"/>
      <c r="AR60" s="286"/>
      <c r="AS60" s="286"/>
      <c r="AT60" s="286"/>
      <c r="AU60" s="286"/>
      <c r="AV60" s="286"/>
      <c r="AW60" s="286"/>
      <c r="AX60" s="286"/>
      <c r="AY60" s="286"/>
      <c r="AZ60" s="286"/>
      <c r="BA60" s="286"/>
      <c r="BB60" s="286"/>
      <c r="BC60" s="286"/>
      <c r="BD60" s="286"/>
      <c r="BE60" s="286"/>
      <c r="BF60" s="286"/>
      <c r="BG60" s="286"/>
      <c r="BH60" s="286"/>
      <c r="BI60" s="286"/>
      <c r="BJ60" s="286"/>
      <c r="BK60" s="286"/>
      <c r="BL60" s="286"/>
      <c r="BM60" s="286"/>
      <c r="BN60" s="286"/>
      <c r="BO60" s="286"/>
      <c r="BP60" s="286"/>
      <c r="BQ60" s="286"/>
      <c r="BR60" s="286"/>
      <c r="BS60" s="286"/>
      <c r="BT60" s="286"/>
      <c r="BU60" s="286"/>
      <c r="BV60" s="286"/>
      <c r="BW60" s="286"/>
      <c r="BX60" s="286"/>
      <c r="BY60" s="286"/>
      <c r="BZ60" s="286"/>
      <c r="CA60" s="286"/>
      <c r="CB60" s="286"/>
      <c r="CC60" s="286"/>
      <c r="CD60" s="286"/>
      <c r="CE60" s="286"/>
      <c r="CF60" s="286"/>
      <c r="CG60" s="286"/>
      <c r="CH60" s="286"/>
      <c r="CI60" s="286"/>
      <c r="CJ60" s="286"/>
      <c r="CK60" s="286"/>
      <c r="CL60" s="286"/>
      <c r="CM60" s="286"/>
      <c r="CN60" s="286"/>
      <c r="CO60" s="286"/>
      <c r="CP60" s="286"/>
      <c r="CQ60" s="286"/>
      <c r="CR60" s="286"/>
      <c r="CS60" s="286"/>
      <c r="CT60" s="286"/>
      <c r="CU60" s="286"/>
      <c r="CV60" s="286"/>
      <c r="CW60" s="286"/>
      <c r="CX60" s="286"/>
      <c r="CY60" s="286"/>
      <c r="CZ60" s="286"/>
      <c r="DA60" s="286"/>
      <c r="DB60" s="286"/>
      <c r="DC60" s="286"/>
      <c r="DD60" s="286"/>
      <c r="DE60" s="286"/>
      <c r="DF60" s="286"/>
      <c r="DG60" s="286"/>
      <c r="DH60" s="286"/>
      <c r="DI60" s="286"/>
      <c r="DJ60" s="286"/>
      <c r="DK60" s="286"/>
      <c r="DL60" s="286"/>
      <c r="DM60" s="286"/>
      <c r="DN60" s="286"/>
      <c r="DO60" s="286"/>
      <c r="DP60" s="286"/>
      <c r="DQ60" s="286"/>
      <c r="DR60" s="286"/>
      <c r="DS60" s="286"/>
      <c r="DT60" s="286"/>
      <c r="DU60" s="286"/>
      <c r="DV60" s="286"/>
      <c r="DW60" s="286"/>
      <c r="DX60" s="286"/>
      <c r="DY60" s="286"/>
      <c r="DZ60" s="286"/>
      <c r="EA60" s="286"/>
      <c r="EB60" s="286"/>
      <c r="EC60" s="286"/>
      <c r="ED60" s="286"/>
      <c r="EE60" s="286"/>
      <c r="EF60" s="286"/>
      <c r="EG60" s="286"/>
      <c r="EH60" s="286"/>
      <c r="EI60" s="286"/>
      <c r="EJ60" s="286"/>
      <c r="EK60" s="286"/>
      <c r="EL60" s="286"/>
      <c r="EM60" s="286"/>
      <c r="EN60" s="286"/>
      <c r="EO60" s="286"/>
      <c r="EP60" s="286"/>
      <c r="EQ60" s="286"/>
      <c r="ER60" s="286"/>
      <c r="ES60" s="286"/>
      <c r="ET60" s="286"/>
      <c r="EU60" s="286"/>
      <c r="EV60" s="286"/>
      <c r="EW60" s="286"/>
      <c r="EX60" s="286"/>
      <c r="EY60" s="286"/>
      <c r="EZ60" s="286"/>
      <c r="FA60" s="286"/>
      <c r="FB60" s="286"/>
      <c r="FC60" s="286"/>
      <c r="FD60" s="286"/>
      <c r="FE60" s="286"/>
      <c r="FF60" s="286"/>
      <c r="FG60" s="286"/>
      <c r="FH60" s="286"/>
      <c r="FI60" s="286"/>
      <c r="FJ60" s="286"/>
      <c r="FK60" s="286"/>
      <c r="FL60" s="286"/>
      <c r="FM60" s="286"/>
      <c r="FN60" s="286"/>
      <c r="FO60" s="286"/>
      <c r="FP60" s="286"/>
      <c r="FQ60" s="286"/>
      <c r="FR60" s="286"/>
      <c r="FS60" s="286"/>
      <c r="FT60" s="286"/>
    </row>
    <row r="61" spans="1:176" s="34" customFormat="1" x14ac:dyDescent="0.3">
      <c r="A61" s="609"/>
      <c r="B61" s="378"/>
      <c r="C61" s="612"/>
      <c r="D61" s="612"/>
      <c r="E61" s="438"/>
      <c r="F61" s="438"/>
      <c r="G61" s="438"/>
      <c r="H61" s="602"/>
      <c r="I61" s="604"/>
      <c r="J61" s="604"/>
      <c r="K61" s="580"/>
      <c r="L61" s="580"/>
      <c r="M61" s="602"/>
      <c r="N61" s="580"/>
      <c r="O61" s="583"/>
      <c r="P61" s="586"/>
      <c r="Q61" s="592"/>
      <c r="R61" s="576"/>
      <c r="S61" s="576"/>
      <c r="T61" s="578"/>
      <c r="U61" s="286"/>
      <c r="V61" s="286"/>
      <c r="W61" s="286"/>
      <c r="X61" s="286"/>
      <c r="Y61" s="286"/>
      <c r="Z61" s="286"/>
      <c r="AA61" s="286"/>
      <c r="AB61" s="286"/>
      <c r="AC61" s="286"/>
      <c r="AD61" s="286"/>
      <c r="AE61" s="286"/>
      <c r="AF61" s="286"/>
      <c r="AG61" s="286"/>
      <c r="AH61" s="286"/>
      <c r="AI61" s="286"/>
      <c r="AJ61" s="286"/>
      <c r="AK61" s="286"/>
      <c r="AL61" s="286"/>
      <c r="AM61" s="286"/>
      <c r="AN61" s="286"/>
      <c r="AO61" s="286"/>
      <c r="AP61" s="286"/>
      <c r="AQ61" s="286"/>
      <c r="AR61" s="286"/>
      <c r="AS61" s="286"/>
      <c r="AT61" s="286"/>
      <c r="AU61" s="286"/>
      <c r="AV61" s="286"/>
      <c r="AW61" s="286"/>
      <c r="AX61" s="286"/>
      <c r="AY61" s="286"/>
      <c r="AZ61" s="286"/>
      <c r="BA61" s="286"/>
      <c r="BB61" s="286"/>
      <c r="BC61" s="286"/>
      <c r="BD61" s="286"/>
      <c r="BE61" s="286"/>
      <c r="BF61" s="286"/>
      <c r="BG61" s="286"/>
      <c r="BH61" s="286"/>
      <c r="BI61" s="286"/>
      <c r="BJ61" s="286"/>
      <c r="BK61" s="286"/>
      <c r="BL61" s="286"/>
      <c r="BM61" s="286"/>
      <c r="BN61" s="286"/>
      <c r="BO61" s="286"/>
      <c r="BP61" s="286"/>
      <c r="BQ61" s="286"/>
      <c r="BR61" s="286"/>
      <c r="BS61" s="286"/>
      <c r="BT61" s="286"/>
      <c r="BU61" s="286"/>
      <c r="BV61" s="286"/>
      <c r="BW61" s="286"/>
      <c r="BX61" s="286"/>
      <c r="BY61" s="286"/>
      <c r="BZ61" s="286"/>
      <c r="CA61" s="286"/>
      <c r="CB61" s="286"/>
      <c r="CC61" s="286"/>
      <c r="CD61" s="286"/>
      <c r="CE61" s="286"/>
      <c r="CF61" s="286"/>
      <c r="CG61" s="286"/>
      <c r="CH61" s="286"/>
      <c r="CI61" s="286"/>
      <c r="CJ61" s="286"/>
      <c r="CK61" s="286"/>
      <c r="CL61" s="286"/>
      <c r="CM61" s="286"/>
      <c r="CN61" s="286"/>
      <c r="CO61" s="286"/>
      <c r="CP61" s="286"/>
      <c r="CQ61" s="286"/>
      <c r="CR61" s="286"/>
      <c r="CS61" s="286"/>
      <c r="CT61" s="286"/>
      <c r="CU61" s="286"/>
      <c r="CV61" s="286"/>
      <c r="CW61" s="286"/>
      <c r="CX61" s="286"/>
      <c r="CY61" s="286"/>
      <c r="CZ61" s="286"/>
      <c r="DA61" s="286"/>
      <c r="DB61" s="286"/>
      <c r="DC61" s="286"/>
      <c r="DD61" s="286"/>
      <c r="DE61" s="286"/>
      <c r="DF61" s="286"/>
      <c r="DG61" s="286"/>
      <c r="DH61" s="286"/>
      <c r="DI61" s="286"/>
      <c r="DJ61" s="286"/>
      <c r="DK61" s="286"/>
      <c r="DL61" s="286"/>
      <c r="DM61" s="286"/>
      <c r="DN61" s="286"/>
      <c r="DO61" s="286"/>
      <c r="DP61" s="286"/>
      <c r="DQ61" s="286"/>
      <c r="DR61" s="286"/>
      <c r="DS61" s="286"/>
      <c r="DT61" s="286"/>
      <c r="DU61" s="286"/>
      <c r="DV61" s="286"/>
      <c r="DW61" s="286"/>
      <c r="DX61" s="286"/>
      <c r="DY61" s="286"/>
      <c r="DZ61" s="286"/>
      <c r="EA61" s="286"/>
      <c r="EB61" s="286"/>
      <c r="EC61" s="286"/>
      <c r="ED61" s="286"/>
      <c r="EE61" s="286"/>
      <c r="EF61" s="286"/>
      <c r="EG61" s="286"/>
      <c r="EH61" s="286"/>
      <c r="EI61" s="286"/>
      <c r="EJ61" s="286"/>
      <c r="EK61" s="286"/>
      <c r="EL61" s="286"/>
      <c r="EM61" s="286"/>
      <c r="EN61" s="286"/>
      <c r="EO61" s="286"/>
      <c r="EP61" s="286"/>
      <c r="EQ61" s="286"/>
      <c r="ER61" s="286"/>
      <c r="ES61" s="286"/>
      <c r="ET61" s="286"/>
      <c r="EU61" s="286"/>
      <c r="EV61" s="286"/>
      <c r="EW61" s="286"/>
      <c r="EX61" s="286"/>
      <c r="EY61" s="286"/>
      <c r="EZ61" s="286"/>
      <c r="FA61" s="286"/>
      <c r="FB61" s="286"/>
      <c r="FC61" s="286"/>
      <c r="FD61" s="286"/>
      <c r="FE61" s="286"/>
      <c r="FF61" s="286"/>
      <c r="FG61" s="286"/>
      <c r="FH61" s="286"/>
      <c r="FI61" s="286"/>
      <c r="FJ61" s="286"/>
      <c r="FK61" s="286"/>
      <c r="FL61" s="286"/>
      <c r="FM61" s="286"/>
      <c r="FN61" s="286"/>
      <c r="FO61" s="286"/>
      <c r="FP61" s="286"/>
      <c r="FQ61" s="286"/>
      <c r="FR61" s="286"/>
      <c r="FS61" s="286"/>
      <c r="FT61" s="286"/>
    </row>
    <row r="62" spans="1:176" s="34" customFormat="1" x14ac:dyDescent="0.3">
      <c r="A62" s="609"/>
      <c r="B62" s="378"/>
      <c r="C62" s="612"/>
      <c r="D62" s="612"/>
      <c r="E62" s="438"/>
      <c r="F62" s="438"/>
      <c r="G62" s="438"/>
      <c r="H62" s="602"/>
      <c r="I62" s="604"/>
      <c r="J62" s="604"/>
      <c r="K62" s="580"/>
      <c r="L62" s="580"/>
      <c r="M62" s="602"/>
      <c r="N62" s="580"/>
      <c r="O62" s="583"/>
      <c r="P62" s="586"/>
      <c r="Q62" s="592"/>
      <c r="R62" s="576"/>
      <c r="S62" s="576"/>
      <c r="T62" s="578"/>
      <c r="U62" s="286"/>
      <c r="V62" s="286"/>
      <c r="W62" s="286"/>
      <c r="X62" s="286"/>
      <c r="Y62" s="286"/>
      <c r="Z62" s="286"/>
      <c r="AA62" s="286"/>
      <c r="AB62" s="286"/>
      <c r="AC62" s="286"/>
      <c r="AD62" s="286"/>
      <c r="AE62" s="286"/>
      <c r="AF62" s="286"/>
      <c r="AG62" s="286"/>
      <c r="AH62" s="286"/>
      <c r="AI62" s="286"/>
      <c r="AJ62" s="286"/>
      <c r="AK62" s="286"/>
      <c r="AL62" s="286"/>
      <c r="AM62" s="286"/>
      <c r="AN62" s="286"/>
      <c r="AO62" s="286"/>
      <c r="AP62" s="286"/>
      <c r="AQ62" s="286"/>
      <c r="AR62" s="286"/>
      <c r="AS62" s="286"/>
      <c r="AT62" s="286"/>
      <c r="AU62" s="286"/>
      <c r="AV62" s="286"/>
      <c r="AW62" s="286"/>
      <c r="AX62" s="286"/>
      <c r="AY62" s="286"/>
      <c r="AZ62" s="286"/>
      <c r="BA62" s="286"/>
      <c r="BB62" s="286"/>
      <c r="BC62" s="286"/>
      <c r="BD62" s="286"/>
      <c r="BE62" s="286"/>
      <c r="BF62" s="286"/>
      <c r="BG62" s="286"/>
      <c r="BH62" s="286"/>
      <c r="BI62" s="286"/>
      <c r="BJ62" s="286"/>
      <c r="BK62" s="286"/>
      <c r="BL62" s="286"/>
      <c r="BM62" s="286"/>
      <c r="BN62" s="286"/>
      <c r="BO62" s="286"/>
      <c r="BP62" s="286"/>
      <c r="BQ62" s="286"/>
      <c r="BR62" s="286"/>
      <c r="BS62" s="286"/>
      <c r="BT62" s="286"/>
      <c r="BU62" s="286"/>
      <c r="BV62" s="286"/>
      <c r="BW62" s="286"/>
      <c r="BX62" s="286"/>
      <c r="BY62" s="286"/>
      <c r="BZ62" s="286"/>
      <c r="CA62" s="286"/>
      <c r="CB62" s="286"/>
      <c r="CC62" s="286"/>
      <c r="CD62" s="286"/>
      <c r="CE62" s="286"/>
      <c r="CF62" s="286"/>
      <c r="CG62" s="286"/>
      <c r="CH62" s="286"/>
      <c r="CI62" s="286"/>
      <c r="CJ62" s="286"/>
      <c r="CK62" s="286"/>
      <c r="CL62" s="286"/>
      <c r="CM62" s="286"/>
      <c r="CN62" s="286"/>
      <c r="CO62" s="286"/>
      <c r="CP62" s="286"/>
      <c r="CQ62" s="286"/>
      <c r="CR62" s="286"/>
      <c r="CS62" s="286"/>
      <c r="CT62" s="286"/>
      <c r="CU62" s="286"/>
      <c r="CV62" s="286"/>
      <c r="CW62" s="286"/>
      <c r="CX62" s="286"/>
      <c r="CY62" s="286"/>
      <c r="CZ62" s="286"/>
      <c r="DA62" s="286"/>
      <c r="DB62" s="286"/>
      <c r="DC62" s="286"/>
      <c r="DD62" s="286"/>
      <c r="DE62" s="286"/>
      <c r="DF62" s="286"/>
      <c r="DG62" s="286"/>
      <c r="DH62" s="286"/>
      <c r="DI62" s="286"/>
      <c r="DJ62" s="286"/>
      <c r="DK62" s="286"/>
      <c r="DL62" s="286"/>
      <c r="DM62" s="286"/>
      <c r="DN62" s="286"/>
      <c r="DO62" s="286"/>
      <c r="DP62" s="286"/>
      <c r="DQ62" s="286"/>
      <c r="DR62" s="286"/>
      <c r="DS62" s="286"/>
      <c r="DT62" s="286"/>
      <c r="DU62" s="286"/>
      <c r="DV62" s="286"/>
      <c r="DW62" s="286"/>
      <c r="DX62" s="286"/>
      <c r="DY62" s="286"/>
      <c r="DZ62" s="286"/>
      <c r="EA62" s="286"/>
      <c r="EB62" s="286"/>
      <c r="EC62" s="286"/>
      <c r="ED62" s="286"/>
      <c r="EE62" s="286"/>
      <c r="EF62" s="286"/>
      <c r="EG62" s="286"/>
      <c r="EH62" s="286"/>
      <c r="EI62" s="286"/>
      <c r="EJ62" s="286"/>
      <c r="EK62" s="286"/>
      <c r="EL62" s="286"/>
      <c r="EM62" s="286"/>
      <c r="EN62" s="286"/>
      <c r="EO62" s="286"/>
      <c r="EP62" s="286"/>
      <c r="EQ62" s="286"/>
      <c r="ER62" s="286"/>
      <c r="ES62" s="286"/>
      <c r="ET62" s="286"/>
      <c r="EU62" s="286"/>
      <c r="EV62" s="286"/>
      <c r="EW62" s="286"/>
      <c r="EX62" s="286"/>
      <c r="EY62" s="286"/>
      <c r="EZ62" s="286"/>
      <c r="FA62" s="286"/>
      <c r="FB62" s="286"/>
      <c r="FC62" s="286"/>
      <c r="FD62" s="286"/>
      <c r="FE62" s="286"/>
      <c r="FF62" s="286"/>
      <c r="FG62" s="286"/>
      <c r="FH62" s="286"/>
      <c r="FI62" s="286"/>
      <c r="FJ62" s="286"/>
      <c r="FK62" s="286"/>
      <c r="FL62" s="286"/>
      <c r="FM62" s="286"/>
      <c r="FN62" s="286"/>
      <c r="FO62" s="286"/>
      <c r="FP62" s="286"/>
      <c r="FQ62" s="286"/>
      <c r="FR62" s="286"/>
      <c r="FS62" s="286"/>
      <c r="FT62" s="286"/>
    </row>
    <row r="63" spans="1:176" s="34" customFormat="1" x14ac:dyDescent="0.3">
      <c r="A63" s="609"/>
      <c r="B63" s="378"/>
      <c r="C63" s="612"/>
      <c r="D63" s="612"/>
      <c r="E63" s="438"/>
      <c r="F63" s="438"/>
      <c r="G63" s="438"/>
      <c r="H63" s="602"/>
      <c r="I63" s="604"/>
      <c r="J63" s="604"/>
      <c r="K63" s="580"/>
      <c r="L63" s="580"/>
      <c r="M63" s="602"/>
      <c r="N63" s="580"/>
      <c r="O63" s="583"/>
      <c r="P63" s="586"/>
      <c r="Q63" s="592"/>
      <c r="R63" s="576"/>
      <c r="S63" s="576"/>
      <c r="T63" s="578"/>
      <c r="U63" s="286"/>
      <c r="V63" s="286"/>
      <c r="W63" s="286"/>
      <c r="X63" s="286"/>
      <c r="Y63" s="286"/>
      <c r="Z63" s="286"/>
      <c r="AA63" s="286"/>
      <c r="AB63" s="286"/>
      <c r="AC63" s="286"/>
      <c r="AD63" s="286"/>
      <c r="AE63" s="286"/>
      <c r="AF63" s="286"/>
      <c r="AG63" s="286"/>
      <c r="AH63" s="286"/>
      <c r="AI63" s="286"/>
      <c r="AJ63" s="286"/>
      <c r="AK63" s="286"/>
      <c r="AL63" s="286"/>
      <c r="AM63" s="286"/>
      <c r="AN63" s="286"/>
      <c r="AO63" s="286"/>
      <c r="AP63" s="286"/>
      <c r="AQ63" s="286"/>
      <c r="AR63" s="286"/>
      <c r="AS63" s="286"/>
      <c r="AT63" s="286"/>
      <c r="AU63" s="286"/>
      <c r="AV63" s="286"/>
      <c r="AW63" s="286"/>
      <c r="AX63" s="286"/>
      <c r="AY63" s="286"/>
      <c r="AZ63" s="286"/>
      <c r="BA63" s="286"/>
      <c r="BB63" s="286"/>
      <c r="BC63" s="286"/>
      <c r="BD63" s="286"/>
      <c r="BE63" s="286"/>
      <c r="BF63" s="286"/>
      <c r="BG63" s="286"/>
      <c r="BH63" s="286"/>
      <c r="BI63" s="286"/>
      <c r="BJ63" s="286"/>
      <c r="BK63" s="286"/>
      <c r="BL63" s="286"/>
      <c r="BM63" s="286"/>
      <c r="BN63" s="286"/>
      <c r="BO63" s="286"/>
      <c r="BP63" s="286"/>
      <c r="BQ63" s="286"/>
      <c r="BR63" s="286"/>
      <c r="BS63" s="286"/>
      <c r="BT63" s="286"/>
      <c r="BU63" s="286"/>
      <c r="BV63" s="286"/>
      <c r="BW63" s="286"/>
      <c r="BX63" s="286"/>
      <c r="BY63" s="286"/>
      <c r="BZ63" s="286"/>
      <c r="CA63" s="286"/>
      <c r="CB63" s="286"/>
      <c r="CC63" s="286"/>
      <c r="CD63" s="286"/>
      <c r="CE63" s="286"/>
      <c r="CF63" s="286"/>
      <c r="CG63" s="286"/>
      <c r="CH63" s="286"/>
      <c r="CI63" s="286"/>
      <c r="CJ63" s="286"/>
      <c r="CK63" s="286"/>
      <c r="CL63" s="286"/>
      <c r="CM63" s="286"/>
      <c r="CN63" s="286"/>
      <c r="CO63" s="286"/>
      <c r="CP63" s="286"/>
      <c r="CQ63" s="286"/>
      <c r="CR63" s="286"/>
      <c r="CS63" s="286"/>
      <c r="CT63" s="286"/>
      <c r="CU63" s="286"/>
      <c r="CV63" s="286"/>
      <c r="CW63" s="286"/>
      <c r="CX63" s="286"/>
      <c r="CY63" s="286"/>
      <c r="CZ63" s="286"/>
      <c r="DA63" s="286"/>
      <c r="DB63" s="286"/>
      <c r="DC63" s="286"/>
      <c r="DD63" s="286"/>
      <c r="DE63" s="286"/>
      <c r="DF63" s="286"/>
      <c r="DG63" s="286"/>
      <c r="DH63" s="286"/>
      <c r="DI63" s="286"/>
      <c r="DJ63" s="286"/>
      <c r="DK63" s="286"/>
      <c r="DL63" s="286"/>
      <c r="DM63" s="286"/>
      <c r="DN63" s="286"/>
      <c r="DO63" s="286"/>
      <c r="DP63" s="286"/>
      <c r="DQ63" s="286"/>
      <c r="DR63" s="286"/>
      <c r="DS63" s="286"/>
      <c r="DT63" s="286"/>
      <c r="DU63" s="286"/>
      <c r="DV63" s="286"/>
      <c r="DW63" s="286"/>
      <c r="DX63" s="286"/>
      <c r="DY63" s="286"/>
      <c r="DZ63" s="286"/>
      <c r="EA63" s="286"/>
      <c r="EB63" s="286"/>
      <c r="EC63" s="286"/>
      <c r="ED63" s="286"/>
      <c r="EE63" s="286"/>
      <c r="EF63" s="286"/>
      <c r="EG63" s="286"/>
      <c r="EH63" s="286"/>
      <c r="EI63" s="286"/>
      <c r="EJ63" s="286"/>
      <c r="EK63" s="286"/>
      <c r="EL63" s="286"/>
      <c r="EM63" s="286"/>
      <c r="EN63" s="286"/>
      <c r="EO63" s="286"/>
      <c r="EP63" s="286"/>
      <c r="EQ63" s="286"/>
      <c r="ER63" s="286"/>
      <c r="ES63" s="286"/>
      <c r="ET63" s="286"/>
      <c r="EU63" s="286"/>
      <c r="EV63" s="286"/>
      <c r="EW63" s="286"/>
      <c r="EX63" s="286"/>
      <c r="EY63" s="286"/>
      <c r="EZ63" s="286"/>
      <c r="FA63" s="286"/>
      <c r="FB63" s="286"/>
      <c r="FC63" s="286"/>
      <c r="FD63" s="286"/>
      <c r="FE63" s="286"/>
      <c r="FF63" s="286"/>
      <c r="FG63" s="286"/>
      <c r="FH63" s="286"/>
      <c r="FI63" s="286"/>
      <c r="FJ63" s="286"/>
      <c r="FK63" s="286"/>
      <c r="FL63" s="286"/>
      <c r="FM63" s="286"/>
      <c r="FN63" s="286"/>
      <c r="FO63" s="286"/>
      <c r="FP63" s="286"/>
      <c r="FQ63" s="286"/>
      <c r="FR63" s="286"/>
      <c r="FS63" s="286"/>
      <c r="FT63" s="286"/>
    </row>
    <row r="64" spans="1:176" s="34" customFormat="1" ht="15" thickBot="1" x14ac:dyDescent="0.35">
      <c r="A64" s="609"/>
      <c r="B64" s="378"/>
      <c r="C64" s="612"/>
      <c r="D64" s="612"/>
      <c r="E64" s="438"/>
      <c r="F64" s="438"/>
      <c r="G64" s="438"/>
      <c r="H64" s="602"/>
      <c r="I64" s="605"/>
      <c r="J64" s="605"/>
      <c r="K64" s="581"/>
      <c r="L64" s="581"/>
      <c r="M64" s="602"/>
      <c r="N64" s="581"/>
      <c r="O64" s="584"/>
      <c r="P64" s="586"/>
      <c r="Q64" s="592"/>
      <c r="R64" s="576"/>
      <c r="S64" s="576"/>
      <c r="T64" s="578"/>
      <c r="U64" s="286"/>
      <c r="V64" s="286"/>
      <c r="W64" s="286"/>
      <c r="X64" s="286"/>
      <c r="Y64" s="286"/>
      <c r="Z64" s="286"/>
      <c r="AA64" s="286"/>
      <c r="AB64" s="286"/>
      <c r="AC64" s="286"/>
      <c r="AD64" s="286"/>
      <c r="AE64" s="286"/>
      <c r="AF64" s="286"/>
      <c r="AG64" s="286"/>
      <c r="AH64" s="286"/>
      <c r="AI64" s="286"/>
      <c r="AJ64" s="286"/>
      <c r="AK64" s="286"/>
      <c r="AL64" s="286"/>
      <c r="AM64" s="286"/>
      <c r="AN64" s="286"/>
      <c r="AO64" s="286"/>
      <c r="AP64" s="286"/>
      <c r="AQ64" s="286"/>
      <c r="AR64" s="286"/>
      <c r="AS64" s="286"/>
      <c r="AT64" s="286"/>
      <c r="AU64" s="286"/>
      <c r="AV64" s="286"/>
      <c r="AW64" s="286"/>
      <c r="AX64" s="286"/>
      <c r="AY64" s="286"/>
      <c r="AZ64" s="286"/>
      <c r="BA64" s="286"/>
      <c r="BB64" s="286"/>
      <c r="BC64" s="286"/>
      <c r="BD64" s="286"/>
      <c r="BE64" s="286"/>
      <c r="BF64" s="286"/>
      <c r="BG64" s="286"/>
      <c r="BH64" s="286"/>
      <c r="BI64" s="286"/>
      <c r="BJ64" s="286"/>
      <c r="BK64" s="286"/>
      <c r="BL64" s="286"/>
      <c r="BM64" s="286"/>
      <c r="BN64" s="286"/>
      <c r="BO64" s="286"/>
      <c r="BP64" s="286"/>
      <c r="BQ64" s="286"/>
      <c r="BR64" s="286"/>
      <c r="BS64" s="286"/>
      <c r="BT64" s="286"/>
      <c r="BU64" s="286"/>
      <c r="BV64" s="286"/>
      <c r="BW64" s="286"/>
      <c r="BX64" s="286"/>
      <c r="BY64" s="286"/>
      <c r="BZ64" s="286"/>
      <c r="CA64" s="286"/>
      <c r="CB64" s="286"/>
      <c r="CC64" s="286"/>
      <c r="CD64" s="286"/>
      <c r="CE64" s="286"/>
      <c r="CF64" s="286"/>
      <c r="CG64" s="286"/>
      <c r="CH64" s="286"/>
      <c r="CI64" s="286"/>
      <c r="CJ64" s="286"/>
      <c r="CK64" s="286"/>
      <c r="CL64" s="286"/>
      <c r="CM64" s="286"/>
      <c r="CN64" s="286"/>
      <c r="CO64" s="286"/>
      <c r="CP64" s="286"/>
      <c r="CQ64" s="286"/>
      <c r="CR64" s="286"/>
      <c r="CS64" s="286"/>
      <c r="CT64" s="286"/>
      <c r="CU64" s="286"/>
      <c r="CV64" s="286"/>
      <c r="CW64" s="286"/>
      <c r="CX64" s="286"/>
      <c r="CY64" s="286"/>
      <c r="CZ64" s="286"/>
      <c r="DA64" s="286"/>
      <c r="DB64" s="286"/>
      <c r="DC64" s="286"/>
      <c r="DD64" s="286"/>
      <c r="DE64" s="286"/>
      <c r="DF64" s="286"/>
      <c r="DG64" s="286"/>
      <c r="DH64" s="286"/>
      <c r="DI64" s="286"/>
      <c r="DJ64" s="286"/>
      <c r="DK64" s="286"/>
      <c r="DL64" s="286"/>
      <c r="DM64" s="286"/>
      <c r="DN64" s="286"/>
      <c r="DO64" s="286"/>
      <c r="DP64" s="286"/>
      <c r="DQ64" s="286"/>
      <c r="DR64" s="286"/>
      <c r="DS64" s="286"/>
      <c r="DT64" s="286"/>
      <c r="DU64" s="286"/>
      <c r="DV64" s="286"/>
      <c r="DW64" s="286"/>
      <c r="DX64" s="286"/>
      <c r="DY64" s="286"/>
      <c r="DZ64" s="286"/>
      <c r="EA64" s="286"/>
      <c r="EB64" s="286"/>
      <c r="EC64" s="286"/>
      <c r="ED64" s="286"/>
      <c r="EE64" s="286"/>
      <c r="EF64" s="286"/>
      <c r="EG64" s="286"/>
      <c r="EH64" s="286"/>
      <c r="EI64" s="286"/>
      <c r="EJ64" s="286"/>
      <c r="EK64" s="286"/>
      <c r="EL64" s="286"/>
      <c r="EM64" s="286"/>
      <c r="EN64" s="286"/>
      <c r="EO64" s="286"/>
      <c r="EP64" s="286"/>
      <c r="EQ64" s="286"/>
      <c r="ER64" s="286"/>
      <c r="ES64" s="286"/>
      <c r="ET64" s="286"/>
      <c r="EU64" s="286"/>
      <c r="EV64" s="286"/>
      <c r="EW64" s="286"/>
      <c r="EX64" s="286"/>
      <c r="EY64" s="286"/>
      <c r="EZ64" s="286"/>
      <c r="FA64" s="286"/>
      <c r="FB64" s="286"/>
      <c r="FC64" s="286"/>
      <c r="FD64" s="286"/>
      <c r="FE64" s="286"/>
      <c r="FF64" s="286"/>
      <c r="FG64" s="286"/>
      <c r="FH64" s="286"/>
      <c r="FI64" s="286"/>
      <c r="FJ64" s="286"/>
      <c r="FK64" s="286"/>
      <c r="FL64" s="286"/>
      <c r="FM64" s="286"/>
      <c r="FN64" s="286"/>
      <c r="FO64" s="286"/>
      <c r="FP64" s="286"/>
      <c r="FQ64" s="286"/>
      <c r="FR64" s="286"/>
      <c r="FS64" s="286"/>
      <c r="FT64" s="286"/>
    </row>
    <row r="65" spans="1:176" s="34" customFormat="1" x14ac:dyDescent="0.3">
      <c r="A65" s="608">
        <f>'Mapa Final'!A64</f>
        <v>12</v>
      </c>
      <c r="B65" s="610" t="str">
        <f>'Mapa Final'!B64</f>
        <v>Uso inadecuado de papel, agua y energía</v>
      </c>
      <c r="C65" s="611" t="str">
        <f>'Mapa Final'!C64</f>
        <v>Incumplimiento de los programas establecidos en el Acuerdo PSAA14-10160</v>
      </c>
      <c r="D65" s="611" t="str">
        <f>'Mapa Final'!D64</f>
        <v>1.Falta de conciencia ambiental en los Servidores Judiciales
2. Desconocimiento de las política y lineamientos institucionales en materia ambiental</v>
      </c>
      <c r="E65" s="440" t="str">
        <f>'Mapa Final'!E64</f>
        <v>Falta de control</v>
      </c>
      <c r="F65" s="440" t="str">
        <f>'Mapa Final'!F64</f>
        <v>Incumplimiento de las las políticas y lineamientos institucionales establecidas en el SIGCMA.</v>
      </c>
      <c r="G65" s="440" t="str">
        <f>'Mapa Final'!G64</f>
        <v>Eventos Ambientales Internos</v>
      </c>
      <c r="H65" s="601" t="str">
        <f>'Mapa Final'!I64</f>
        <v>Baja</v>
      </c>
      <c r="I65" s="603">
        <f>'Mapa Final'!L64</f>
        <v>0</v>
      </c>
      <c r="J65" s="603">
        <f>'Mapa Final'!N64</f>
        <v>0</v>
      </c>
      <c r="K65" s="579">
        <f>'Mapa Final'!AA64</f>
        <v>0</v>
      </c>
      <c r="L65" s="579">
        <f>'Mapa Final'!AE64</f>
        <v>0</v>
      </c>
      <c r="M65" s="601">
        <f>'Mapa Final'!AG64</f>
        <v>0</v>
      </c>
      <c r="N65" s="579" t="str">
        <f>'Mapa Final'!AH64</f>
        <v>Evitar</v>
      </c>
      <c r="O65" s="588" t="s">
        <v>650</v>
      </c>
      <c r="P65" s="585" t="s">
        <v>179</v>
      </c>
      <c r="Q65" s="591"/>
      <c r="R65" s="575">
        <v>44410</v>
      </c>
      <c r="S65" s="595">
        <v>44561</v>
      </c>
      <c r="T65" s="598" t="s">
        <v>656</v>
      </c>
      <c r="U65" s="286"/>
      <c r="V65" s="286"/>
      <c r="W65" s="286"/>
      <c r="X65" s="286"/>
      <c r="Y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S65" s="286"/>
      <c r="CT65" s="286"/>
      <c r="CU65" s="286"/>
      <c r="CV65" s="286"/>
      <c r="CW65" s="286"/>
      <c r="CX65" s="286"/>
      <c r="CY65" s="286"/>
      <c r="CZ65" s="286"/>
      <c r="DA65" s="286"/>
      <c r="DB65" s="286"/>
      <c r="DC65" s="286"/>
      <c r="DD65" s="286"/>
      <c r="DE65" s="286"/>
      <c r="DF65" s="286"/>
      <c r="DG65" s="286"/>
      <c r="DH65" s="286"/>
      <c r="DI65" s="286"/>
      <c r="DJ65" s="286"/>
      <c r="DK65" s="286"/>
      <c r="DL65" s="286"/>
      <c r="DM65" s="286"/>
      <c r="DN65" s="286"/>
      <c r="DO65" s="286"/>
      <c r="DP65" s="286"/>
      <c r="DQ65" s="286"/>
      <c r="DR65" s="286"/>
      <c r="DS65" s="286"/>
      <c r="DT65" s="286"/>
      <c r="DU65" s="286"/>
      <c r="DV65" s="286"/>
      <c r="DW65" s="286"/>
      <c r="DX65" s="286"/>
      <c r="DY65" s="286"/>
      <c r="DZ65" s="286"/>
      <c r="EA65" s="286"/>
      <c r="EB65" s="286"/>
      <c r="EC65" s="286"/>
      <c r="ED65" s="286"/>
      <c r="EE65" s="286"/>
      <c r="EF65" s="286"/>
      <c r="EG65" s="286"/>
      <c r="EH65" s="286"/>
      <c r="EI65" s="286"/>
      <c r="EJ65" s="286"/>
      <c r="EK65" s="286"/>
      <c r="EL65" s="286"/>
      <c r="EM65" s="286"/>
      <c r="EN65" s="286"/>
      <c r="EO65" s="286"/>
      <c r="EP65" s="286"/>
      <c r="EQ65" s="286"/>
      <c r="ER65" s="286"/>
      <c r="ES65" s="286"/>
      <c r="ET65" s="286"/>
      <c r="EU65" s="286"/>
      <c r="EV65" s="286"/>
      <c r="EW65" s="286"/>
      <c r="EX65" s="286"/>
      <c r="EY65" s="286"/>
      <c r="EZ65" s="286"/>
      <c r="FA65" s="286"/>
      <c r="FB65" s="286"/>
      <c r="FC65" s="286"/>
      <c r="FD65" s="286"/>
      <c r="FE65" s="286"/>
      <c r="FF65" s="286"/>
      <c r="FG65" s="286"/>
      <c r="FH65" s="286"/>
      <c r="FI65" s="286"/>
      <c r="FJ65" s="286"/>
      <c r="FK65" s="286"/>
      <c r="FL65" s="286"/>
      <c r="FM65" s="286"/>
      <c r="FN65" s="286"/>
      <c r="FO65" s="286"/>
      <c r="FP65" s="286"/>
      <c r="FQ65" s="286"/>
      <c r="FR65" s="286"/>
      <c r="FS65" s="286"/>
      <c r="FT65" s="286"/>
    </row>
    <row r="66" spans="1:176" s="34" customFormat="1" x14ac:dyDescent="0.3">
      <c r="A66" s="609"/>
      <c r="B66" s="378"/>
      <c r="C66" s="612"/>
      <c r="D66" s="612"/>
      <c r="E66" s="438"/>
      <c r="F66" s="438"/>
      <c r="G66" s="438"/>
      <c r="H66" s="602"/>
      <c r="I66" s="604"/>
      <c r="J66" s="604"/>
      <c r="K66" s="580"/>
      <c r="L66" s="580"/>
      <c r="M66" s="602"/>
      <c r="N66" s="580"/>
      <c r="O66" s="589"/>
      <c r="P66" s="586"/>
      <c r="Q66" s="592"/>
      <c r="R66" s="576"/>
      <c r="S66" s="596"/>
      <c r="T66" s="599"/>
      <c r="U66" s="286"/>
      <c r="V66" s="286"/>
      <c r="W66" s="286"/>
      <c r="X66" s="286"/>
      <c r="Y66" s="286"/>
      <c r="Z66" s="286"/>
      <c r="AA66" s="286"/>
      <c r="AB66" s="286"/>
      <c r="AC66" s="286"/>
      <c r="AD66" s="286"/>
      <c r="AE66" s="286"/>
      <c r="AF66" s="286"/>
      <c r="AG66" s="286"/>
      <c r="AH66" s="286"/>
      <c r="AI66" s="286"/>
      <c r="AJ66" s="286"/>
      <c r="AK66" s="286"/>
      <c r="AL66" s="286"/>
      <c r="AM66" s="286"/>
      <c r="AN66" s="286"/>
      <c r="AO66" s="286"/>
      <c r="AP66" s="286"/>
      <c r="AQ66" s="286"/>
      <c r="AR66" s="286"/>
      <c r="AS66" s="286"/>
      <c r="AT66" s="286"/>
      <c r="AU66" s="286"/>
      <c r="AV66" s="286"/>
      <c r="AW66" s="286"/>
      <c r="AX66" s="286"/>
      <c r="AY66" s="286"/>
      <c r="AZ66" s="286"/>
      <c r="BA66" s="286"/>
      <c r="BB66" s="286"/>
      <c r="BC66" s="286"/>
      <c r="BD66" s="286"/>
      <c r="BE66" s="286"/>
      <c r="BF66" s="286"/>
      <c r="BG66" s="286"/>
      <c r="BH66" s="286"/>
      <c r="BI66" s="286"/>
      <c r="BJ66" s="286"/>
      <c r="BK66" s="286"/>
      <c r="BL66" s="286"/>
      <c r="BM66" s="286"/>
      <c r="BN66" s="286"/>
      <c r="BO66" s="286"/>
      <c r="BP66" s="286"/>
      <c r="BQ66" s="286"/>
      <c r="BR66" s="286"/>
      <c r="BS66" s="286"/>
      <c r="BT66" s="286"/>
      <c r="BU66" s="286"/>
      <c r="BV66" s="286"/>
      <c r="BW66" s="286"/>
      <c r="BX66" s="286"/>
      <c r="BY66" s="286"/>
      <c r="BZ66" s="286"/>
      <c r="CA66" s="286"/>
      <c r="CB66" s="286"/>
      <c r="CC66" s="286"/>
      <c r="CD66" s="286"/>
      <c r="CE66" s="286"/>
      <c r="CF66" s="286"/>
      <c r="CG66" s="286"/>
      <c r="CH66" s="286"/>
      <c r="CI66" s="286"/>
      <c r="CJ66" s="286"/>
      <c r="CK66" s="286"/>
      <c r="CL66" s="286"/>
      <c r="CM66" s="286"/>
      <c r="CN66" s="286"/>
      <c r="CO66" s="286"/>
      <c r="CP66" s="286"/>
      <c r="CQ66" s="286"/>
      <c r="CR66" s="286"/>
      <c r="CS66" s="286"/>
      <c r="CT66" s="286"/>
      <c r="CU66" s="286"/>
      <c r="CV66" s="286"/>
      <c r="CW66" s="286"/>
      <c r="CX66" s="286"/>
      <c r="CY66" s="286"/>
      <c r="CZ66" s="286"/>
      <c r="DA66" s="286"/>
      <c r="DB66" s="286"/>
      <c r="DC66" s="286"/>
      <c r="DD66" s="286"/>
      <c r="DE66" s="286"/>
      <c r="DF66" s="286"/>
      <c r="DG66" s="286"/>
      <c r="DH66" s="286"/>
      <c r="DI66" s="286"/>
      <c r="DJ66" s="286"/>
      <c r="DK66" s="286"/>
      <c r="DL66" s="286"/>
      <c r="DM66" s="286"/>
      <c r="DN66" s="286"/>
      <c r="DO66" s="286"/>
      <c r="DP66" s="286"/>
      <c r="DQ66" s="286"/>
      <c r="DR66" s="286"/>
      <c r="DS66" s="286"/>
      <c r="DT66" s="286"/>
      <c r="DU66" s="286"/>
      <c r="DV66" s="286"/>
      <c r="DW66" s="286"/>
      <c r="DX66" s="286"/>
      <c r="DY66" s="286"/>
      <c r="DZ66" s="286"/>
      <c r="EA66" s="286"/>
      <c r="EB66" s="286"/>
      <c r="EC66" s="286"/>
      <c r="ED66" s="286"/>
      <c r="EE66" s="286"/>
      <c r="EF66" s="286"/>
      <c r="EG66" s="286"/>
      <c r="EH66" s="286"/>
      <c r="EI66" s="286"/>
      <c r="EJ66" s="286"/>
      <c r="EK66" s="286"/>
      <c r="EL66" s="286"/>
      <c r="EM66" s="286"/>
      <c r="EN66" s="286"/>
      <c r="EO66" s="286"/>
      <c r="EP66" s="286"/>
      <c r="EQ66" s="286"/>
      <c r="ER66" s="286"/>
      <c r="ES66" s="286"/>
      <c r="ET66" s="286"/>
      <c r="EU66" s="286"/>
      <c r="EV66" s="286"/>
      <c r="EW66" s="286"/>
      <c r="EX66" s="286"/>
      <c r="EY66" s="286"/>
      <c r="EZ66" s="286"/>
      <c r="FA66" s="286"/>
      <c r="FB66" s="286"/>
      <c r="FC66" s="286"/>
      <c r="FD66" s="286"/>
      <c r="FE66" s="286"/>
      <c r="FF66" s="286"/>
      <c r="FG66" s="286"/>
      <c r="FH66" s="286"/>
      <c r="FI66" s="286"/>
      <c r="FJ66" s="286"/>
      <c r="FK66" s="286"/>
      <c r="FL66" s="286"/>
      <c r="FM66" s="286"/>
      <c r="FN66" s="286"/>
      <c r="FO66" s="286"/>
      <c r="FP66" s="286"/>
      <c r="FQ66" s="286"/>
      <c r="FR66" s="286"/>
      <c r="FS66" s="286"/>
      <c r="FT66" s="286"/>
    </row>
    <row r="67" spans="1:176" s="34" customFormat="1" x14ac:dyDescent="0.3">
      <c r="A67" s="609"/>
      <c r="B67" s="378"/>
      <c r="C67" s="612"/>
      <c r="D67" s="612"/>
      <c r="E67" s="438"/>
      <c r="F67" s="438"/>
      <c r="G67" s="438"/>
      <c r="H67" s="602"/>
      <c r="I67" s="604"/>
      <c r="J67" s="604"/>
      <c r="K67" s="580"/>
      <c r="L67" s="580"/>
      <c r="M67" s="602"/>
      <c r="N67" s="580"/>
      <c r="O67" s="589"/>
      <c r="P67" s="586"/>
      <c r="Q67" s="592"/>
      <c r="R67" s="576"/>
      <c r="S67" s="596"/>
      <c r="T67" s="599"/>
      <c r="U67" s="286"/>
      <c r="V67" s="286"/>
      <c r="W67" s="286"/>
      <c r="X67" s="286"/>
      <c r="Y67" s="286"/>
      <c r="Z67" s="286"/>
      <c r="AA67" s="286"/>
      <c r="AB67" s="286"/>
      <c r="AC67" s="286"/>
      <c r="AD67" s="286"/>
      <c r="AE67" s="286"/>
      <c r="AF67" s="286"/>
      <c r="AG67" s="286"/>
      <c r="AH67" s="286"/>
      <c r="AI67" s="286"/>
      <c r="AJ67" s="286"/>
      <c r="AK67" s="286"/>
      <c r="AL67" s="286"/>
      <c r="AM67" s="286"/>
      <c r="AN67" s="286"/>
      <c r="AO67" s="286"/>
      <c r="AP67" s="286"/>
      <c r="AQ67" s="286"/>
      <c r="AR67" s="286"/>
      <c r="AS67" s="286"/>
      <c r="AT67" s="286"/>
      <c r="AU67" s="286"/>
      <c r="AV67" s="286"/>
      <c r="AW67" s="286"/>
      <c r="AX67" s="286"/>
      <c r="AY67" s="286"/>
      <c r="AZ67" s="286"/>
      <c r="BA67" s="286"/>
      <c r="BB67" s="286"/>
      <c r="BC67" s="286"/>
      <c r="BD67" s="286"/>
      <c r="BE67" s="286"/>
      <c r="BF67" s="286"/>
      <c r="BG67" s="286"/>
      <c r="BH67" s="286"/>
      <c r="BI67" s="286"/>
      <c r="BJ67" s="286"/>
      <c r="BK67" s="286"/>
      <c r="BL67" s="286"/>
      <c r="BM67" s="286"/>
      <c r="BN67" s="286"/>
      <c r="BO67" s="286"/>
      <c r="BP67" s="286"/>
      <c r="BQ67" s="286"/>
      <c r="BR67" s="286"/>
      <c r="BS67" s="286"/>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86"/>
      <c r="CQ67" s="286"/>
      <c r="CR67" s="286"/>
      <c r="CS67" s="286"/>
      <c r="CT67" s="286"/>
      <c r="CU67" s="286"/>
      <c r="CV67" s="286"/>
      <c r="CW67" s="286"/>
      <c r="CX67" s="286"/>
      <c r="CY67" s="286"/>
      <c r="CZ67" s="286"/>
      <c r="DA67" s="286"/>
      <c r="DB67" s="286"/>
      <c r="DC67" s="286"/>
      <c r="DD67" s="286"/>
      <c r="DE67" s="286"/>
      <c r="DF67" s="286"/>
      <c r="DG67" s="286"/>
      <c r="DH67" s="286"/>
      <c r="DI67" s="286"/>
      <c r="DJ67" s="286"/>
      <c r="DK67" s="286"/>
      <c r="DL67" s="286"/>
      <c r="DM67" s="286"/>
      <c r="DN67" s="286"/>
      <c r="DO67" s="286"/>
      <c r="DP67" s="286"/>
      <c r="DQ67" s="286"/>
      <c r="DR67" s="286"/>
      <c r="DS67" s="286"/>
      <c r="DT67" s="286"/>
      <c r="DU67" s="286"/>
      <c r="DV67" s="286"/>
      <c r="DW67" s="286"/>
      <c r="DX67" s="286"/>
      <c r="DY67" s="286"/>
      <c r="DZ67" s="286"/>
      <c r="EA67" s="286"/>
      <c r="EB67" s="286"/>
      <c r="EC67" s="286"/>
      <c r="ED67" s="286"/>
      <c r="EE67" s="286"/>
      <c r="EF67" s="286"/>
      <c r="EG67" s="286"/>
      <c r="EH67" s="286"/>
      <c r="EI67" s="286"/>
      <c r="EJ67" s="286"/>
      <c r="EK67" s="286"/>
      <c r="EL67" s="286"/>
      <c r="EM67" s="286"/>
      <c r="EN67" s="286"/>
      <c r="EO67" s="286"/>
      <c r="EP67" s="286"/>
      <c r="EQ67" s="286"/>
      <c r="ER67" s="286"/>
      <c r="ES67" s="286"/>
      <c r="ET67" s="286"/>
      <c r="EU67" s="286"/>
      <c r="EV67" s="286"/>
      <c r="EW67" s="286"/>
      <c r="EX67" s="286"/>
      <c r="EY67" s="286"/>
      <c r="EZ67" s="286"/>
      <c r="FA67" s="286"/>
      <c r="FB67" s="286"/>
      <c r="FC67" s="286"/>
      <c r="FD67" s="286"/>
      <c r="FE67" s="286"/>
      <c r="FF67" s="286"/>
      <c r="FG67" s="286"/>
      <c r="FH67" s="286"/>
      <c r="FI67" s="286"/>
      <c r="FJ67" s="286"/>
      <c r="FK67" s="286"/>
      <c r="FL67" s="286"/>
      <c r="FM67" s="286"/>
      <c r="FN67" s="286"/>
      <c r="FO67" s="286"/>
      <c r="FP67" s="286"/>
      <c r="FQ67" s="286"/>
      <c r="FR67" s="286"/>
      <c r="FS67" s="286"/>
      <c r="FT67" s="286"/>
    </row>
    <row r="68" spans="1:176" s="34" customFormat="1" x14ac:dyDescent="0.3">
      <c r="A68" s="609"/>
      <c r="B68" s="378"/>
      <c r="C68" s="612"/>
      <c r="D68" s="612"/>
      <c r="E68" s="438"/>
      <c r="F68" s="438"/>
      <c r="G68" s="438"/>
      <c r="H68" s="602"/>
      <c r="I68" s="604"/>
      <c r="J68" s="604"/>
      <c r="K68" s="580"/>
      <c r="L68" s="580"/>
      <c r="M68" s="602"/>
      <c r="N68" s="580"/>
      <c r="O68" s="589"/>
      <c r="P68" s="586"/>
      <c r="Q68" s="592"/>
      <c r="R68" s="576"/>
      <c r="S68" s="596"/>
      <c r="T68" s="599"/>
      <c r="U68" s="286"/>
      <c r="V68" s="286"/>
      <c r="W68" s="286"/>
      <c r="X68" s="286"/>
      <c r="Y68" s="286"/>
      <c r="Z68" s="286"/>
      <c r="AA68" s="286"/>
      <c r="AB68" s="286"/>
      <c r="AC68" s="286"/>
      <c r="AD68" s="286"/>
      <c r="AE68" s="286"/>
      <c r="AF68" s="286"/>
      <c r="AG68" s="286"/>
      <c r="AH68" s="286"/>
      <c r="AI68" s="286"/>
      <c r="AJ68" s="286"/>
      <c r="AK68" s="286"/>
      <c r="AL68" s="286"/>
      <c r="AM68" s="286"/>
      <c r="AN68" s="286"/>
      <c r="AO68" s="286"/>
      <c r="AP68" s="286"/>
      <c r="AQ68" s="286"/>
      <c r="AR68" s="286"/>
      <c r="AS68" s="286"/>
      <c r="AT68" s="286"/>
      <c r="AU68" s="286"/>
      <c r="AV68" s="286"/>
      <c r="AW68" s="286"/>
      <c r="AX68" s="286"/>
      <c r="AY68" s="286"/>
      <c r="AZ68" s="286"/>
      <c r="BA68" s="286"/>
      <c r="BB68" s="286"/>
      <c r="BC68" s="286"/>
      <c r="BD68" s="286"/>
      <c r="BE68" s="286"/>
      <c r="BF68" s="286"/>
      <c r="BG68" s="286"/>
      <c r="BH68" s="286"/>
      <c r="BI68" s="286"/>
      <c r="BJ68" s="286"/>
      <c r="BK68" s="286"/>
      <c r="BL68" s="286"/>
      <c r="BM68" s="286"/>
      <c r="BN68" s="286"/>
      <c r="BO68" s="286"/>
      <c r="BP68" s="286"/>
      <c r="BQ68" s="286"/>
      <c r="BR68" s="286"/>
      <c r="BS68" s="286"/>
      <c r="BT68" s="286"/>
      <c r="BU68" s="286"/>
      <c r="BV68" s="286"/>
      <c r="BW68" s="286"/>
      <c r="BX68" s="286"/>
      <c r="BY68" s="286"/>
      <c r="BZ68" s="286"/>
      <c r="CA68" s="286"/>
      <c r="CB68" s="286"/>
      <c r="CC68" s="286"/>
      <c r="CD68" s="286"/>
      <c r="CE68" s="286"/>
      <c r="CF68" s="286"/>
      <c r="CG68" s="286"/>
      <c r="CH68" s="286"/>
      <c r="CI68" s="286"/>
      <c r="CJ68" s="286"/>
      <c r="CK68" s="286"/>
      <c r="CL68" s="286"/>
      <c r="CM68" s="286"/>
      <c r="CN68" s="286"/>
      <c r="CO68" s="286"/>
      <c r="CP68" s="286"/>
      <c r="CQ68" s="286"/>
      <c r="CR68" s="286"/>
      <c r="CS68" s="286"/>
      <c r="CT68" s="286"/>
      <c r="CU68" s="286"/>
      <c r="CV68" s="286"/>
      <c r="CW68" s="286"/>
      <c r="CX68" s="286"/>
      <c r="CY68" s="286"/>
      <c r="CZ68" s="286"/>
      <c r="DA68" s="286"/>
      <c r="DB68" s="286"/>
      <c r="DC68" s="286"/>
      <c r="DD68" s="286"/>
      <c r="DE68" s="286"/>
      <c r="DF68" s="286"/>
      <c r="DG68" s="286"/>
      <c r="DH68" s="286"/>
      <c r="DI68" s="286"/>
      <c r="DJ68" s="286"/>
      <c r="DK68" s="286"/>
      <c r="DL68" s="286"/>
      <c r="DM68" s="286"/>
      <c r="DN68" s="286"/>
      <c r="DO68" s="286"/>
      <c r="DP68" s="286"/>
      <c r="DQ68" s="286"/>
      <c r="DR68" s="286"/>
      <c r="DS68" s="286"/>
      <c r="DT68" s="286"/>
      <c r="DU68" s="286"/>
      <c r="DV68" s="286"/>
      <c r="DW68" s="286"/>
      <c r="DX68" s="286"/>
      <c r="DY68" s="286"/>
      <c r="DZ68" s="286"/>
      <c r="EA68" s="286"/>
      <c r="EB68" s="286"/>
      <c r="EC68" s="286"/>
      <c r="ED68" s="286"/>
      <c r="EE68" s="286"/>
      <c r="EF68" s="286"/>
      <c r="EG68" s="286"/>
      <c r="EH68" s="286"/>
      <c r="EI68" s="286"/>
      <c r="EJ68" s="286"/>
      <c r="EK68" s="286"/>
      <c r="EL68" s="286"/>
      <c r="EM68" s="286"/>
      <c r="EN68" s="286"/>
      <c r="EO68" s="286"/>
      <c r="EP68" s="286"/>
      <c r="EQ68" s="286"/>
      <c r="ER68" s="286"/>
      <c r="ES68" s="286"/>
      <c r="ET68" s="286"/>
      <c r="EU68" s="286"/>
      <c r="EV68" s="286"/>
      <c r="EW68" s="286"/>
      <c r="EX68" s="286"/>
      <c r="EY68" s="286"/>
      <c r="EZ68" s="286"/>
      <c r="FA68" s="286"/>
      <c r="FB68" s="286"/>
      <c r="FC68" s="286"/>
      <c r="FD68" s="286"/>
      <c r="FE68" s="286"/>
      <c r="FF68" s="286"/>
      <c r="FG68" s="286"/>
      <c r="FH68" s="286"/>
      <c r="FI68" s="286"/>
      <c r="FJ68" s="286"/>
      <c r="FK68" s="286"/>
      <c r="FL68" s="286"/>
      <c r="FM68" s="286"/>
      <c r="FN68" s="286"/>
      <c r="FO68" s="286"/>
      <c r="FP68" s="286"/>
      <c r="FQ68" s="286"/>
      <c r="FR68" s="286"/>
      <c r="FS68" s="286"/>
      <c r="FT68" s="286"/>
    </row>
    <row r="69" spans="1:176" s="34" customFormat="1" ht="15" thickBot="1" x14ac:dyDescent="0.35">
      <c r="A69" s="616"/>
      <c r="B69" s="613"/>
      <c r="C69" s="614"/>
      <c r="D69" s="614"/>
      <c r="E69" s="615"/>
      <c r="F69" s="615"/>
      <c r="G69" s="615"/>
      <c r="H69" s="606"/>
      <c r="I69" s="607"/>
      <c r="J69" s="607"/>
      <c r="K69" s="582"/>
      <c r="L69" s="582"/>
      <c r="M69" s="606"/>
      <c r="N69" s="582"/>
      <c r="O69" s="590"/>
      <c r="P69" s="587"/>
      <c r="Q69" s="593"/>
      <c r="R69" s="594"/>
      <c r="S69" s="597"/>
      <c r="T69" s="600"/>
      <c r="U69" s="286"/>
      <c r="V69" s="286"/>
      <c r="W69" s="286"/>
      <c r="X69" s="286"/>
      <c r="Y69" s="286"/>
      <c r="Z69" s="286"/>
      <c r="AA69" s="286"/>
      <c r="AB69" s="286"/>
      <c r="AC69" s="286"/>
      <c r="AD69" s="286"/>
      <c r="AE69" s="286"/>
      <c r="AF69" s="286"/>
      <c r="AG69" s="286"/>
      <c r="AH69" s="286"/>
      <c r="AI69" s="286"/>
      <c r="AJ69" s="286"/>
      <c r="AK69" s="286"/>
      <c r="AL69" s="286"/>
      <c r="AM69" s="286"/>
      <c r="AN69" s="286"/>
      <c r="AO69" s="286"/>
      <c r="AP69" s="286"/>
      <c r="AQ69" s="286"/>
      <c r="AR69" s="286"/>
      <c r="AS69" s="286"/>
      <c r="AT69" s="286"/>
      <c r="AU69" s="286"/>
      <c r="AV69" s="286"/>
      <c r="AW69" s="286"/>
      <c r="AX69" s="286"/>
      <c r="AY69" s="286"/>
      <c r="AZ69" s="286"/>
      <c r="BA69" s="286"/>
      <c r="BB69" s="286"/>
      <c r="BC69" s="286"/>
      <c r="BD69" s="286"/>
      <c r="BE69" s="286"/>
      <c r="BF69" s="286"/>
      <c r="BG69" s="286"/>
      <c r="BH69" s="286"/>
      <c r="BI69" s="286"/>
      <c r="BJ69" s="286"/>
      <c r="BK69" s="286"/>
      <c r="BL69" s="286"/>
      <c r="BM69" s="286"/>
      <c r="BN69" s="286"/>
      <c r="BO69" s="286"/>
      <c r="BP69" s="286"/>
      <c r="BQ69" s="286"/>
      <c r="BR69" s="286"/>
      <c r="BS69" s="286"/>
      <c r="BT69" s="286"/>
      <c r="BU69" s="286"/>
      <c r="BV69" s="286"/>
      <c r="BW69" s="286"/>
      <c r="BX69" s="286"/>
      <c r="BY69" s="286"/>
      <c r="BZ69" s="286"/>
      <c r="CA69" s="286"/>
      <c r="CB69" s="286"/>
      <c r="CC69" s="286"/>
      <c r="CD69" s="286"/>
      <c r="CE69" s="286"/>
      <c r="CF69" s="286"/>
      <c r="CG69" s="286"/>
      <c r="CH69" s="286"/>
      <c r="CI69" s="286"/>
      <c r="CJ69" s="286"/>
      <c r="CK69" s="286"/>
      <c r="CL69" s="286"/>
      <c r="CM69" s="286"/>
      <c r="CN69" s="286"/>
      <c r="CO69" s="286"/>
      <c r="CP69" s="286"/>
      <c r="CQ69" s="286"/>
      <c r="CR69" s="286"/>
      <c r="CS69" s="286"/>
      <c r="CT69" s="286"/>
      <c r="CU69" s="286"/>
      <c r="CV69" s="286"/>
      <c r="CW69" s="286"/>
      <c r="CX69" s="286"/>
      <c r="CY69" s="286"/>
      <c r="CZ69" s="286"/>
      <c r="DA69" s="286"/>
      <c r="DB69" s="286"/>
      <c r="DC69" s="286"/>
      <c r="DD69" s="286"/>
      <c r="DE69" s="286"/>
      <c r="DF69" s="286"/>
      <c r="DG69" s="286"/>
      <c r="DH69" s="286"/>
      <c r="DI69" s="286"/>
      <c r="DJ69" s="286"/>
      <c r="DK69" s="286"/>
      <c r="DL69" s="286"/>
      <c r="DM69" s="286"/>
      <c r="DN69" s="286"/>
      <c r="DO69" s="286"/>
      <c r="DP69" s="286"/>
      <c r="DQ69" s="286"/>
      <c r="DR69" s="286"/>
      <c r="DS69" s="286"/>
      <c r="DT69" s="286"/>
      <c r="DU69" s="286"/>
      <c r="DV69" s="286"/>
      <c r="DW69" s="286"/>
      <c r="DX69" s="286"/>
      <c r="DY69" s="286"/>
      <c r="DZ69" s="286"/>
      <c r="EA69" s="286"/>
      <c r="EB69" s="286"/>
      <c r="EC69" s="286"/>
      <c r="ED69" s="286"/>
      <c r="EE69" s="286"/>
      <c r="EF69" s="286"/>
      <c r="EG69" s="286"/>
      <c r="EH69" s="286"/>
      <c r="EI69" s="286"/>
      <c r="EJ69" s="286"/>
      <c r="EK69" s="286"/>
      <c r="EL69" s="286"/>
      <c r="EM69" s="286"/>
      <c r="EN69" s="286"/>
      <c r="EO69" s="286"/>
      <c r="EP69" s="286"/>
      <c r="EQ69" s="286"/>
      <c r="ER69" s="286"/>
      <c r="ES69" s="286"/>
      <c r="ET69" s="286"/>
      <c r="EU69" s="286"/>
      <c r="EV69" s="286"/>
      <c r="EW69" s="286"/>
      <c r="EX69" s="286"/>
      <c r="EY69" s="286"/>
      <c r="EZ69" s="286"/>
      <c r="FA69" s="286"/>
      <c r="FB69" s="286"/>
      <c r="FC69" s="286"/>
      <c r="FD69" s="286"/>
      <c r="FE69" s="286"/>
      <c r="FF69" s="286"/>
      <c r="FG69" s="286"/>
      <c r="FH69" s="286"/>
      <c r="FI69" s="286"/>
      <c r="FJ69" s="286"/>
      <c r="FK69" s="286"/>
      <c r="FL69" s="286"/>
      <c r="FM69" s="286"/>
      <c r="FN69" s="286"/>
      <c r="FO69" s="286"/>
      <c r="FP69" s="286"/>
      <c r="FQ69" s="286"/>
      <c r="FR69" s="286"/>
      <c r="FS69" s="286"/>
      <c r="FT69" s="286"/>
    </row>
    <row r="70" spans="1:176" s="34" customFormat="1" x14ac:dyDescent="0.3">
      <c r="A70" s="289"/>
      <c r="B70" s="289"/>
      <c r="D70" s="289"/>
      <c r="E70" s="290"/>
      <c r="H70" s="291"/>
      <c r="I70" s="291"/>
      <c r="J70" s="292"/>
      <c r="K70" s="291"/>
      <c r="L70" s="291"/>
      <c r="M70" s="291"/>
      <c r="U70" s="286"/>
      <c r="V70" s="286"/>
      <c r="W70" s="286"/>
      <c r="X70" s="286"/>
      <c r="Y70" s="286"/>
      <c r="Z70" s="286"/>
      <c r="AA70" s="286"/>
      <c r="AB70" s="286"/>
      <c r="AC70" s="286"/>
      <c r="AD70" s="286"/>
      <c r="AE70" s="286"/>
      <c r="AF70" s="286"/>
      <c r="AG70" s="286"/>
      <c r="AH70" s="286"/>
      <c r="AI70" s="286"/>
      <c r="AJ70" s="286"/>
      <c r="AK70" s="286"/>
      <c r="AL70" s="286"/>
      <c r="AM70" s="286"/>
      <c r="AN70" s="286"/>
      <c r="AO70" s="286"/>
      <c r="AP70" s="286"/>
      <c r="AQ70" s="286"/>
      <c r="AR70" s="286"/>
      <c r="AS70" s="286"/>
      <c r="AT70" s="286"/>
      <c r="AU70" s="286"/>
      <c r="AV70" s="286"/>
      <c r="AW70" s="286"/>
      <c r="AX70" s="286"/>
      <c r="AY70" s="286"/>
      <c r="AZ70" s="286"/>
      <c r="BA70" s="286"/>
      <c r="BB70" s="286"/>
      <c r="BC70" s="286"/>
      <c r="BD70" s="286"/>
      <c r="BE70" s="286"/>
      <c r="BF70" s="286"/>
      <c r="BG70" s="286"/>
      <c r="BH70" s="286"/>
      <c r="BI70" s="286"/>
      <c r="BJ70" s="286"/>
      <c r="BK70" s="286"/>
      <c r="BL70" s="286"/>
      <c r="BM70" s="286"/>
      <c r="BN70" s="286"/>
      <c r="BO70" s="286"/>
      <c r="BP70" s="286"/>
      <c r="BQ70" s="286"/>
      <c r="BR70" s="286"/>
      <c r="BS70" s="286"/>
      <c r="BT70" s="286"/>
      <c r="BU70" s="286"/>
      <c r="BV70" s="286"/>
      <c r="BW70" s="286"/>
      <c r="BX70" s="286"/>
      <c r="BY70" s="286"/>
      <c r="BZ70" s="286"/>
      <c r="CA70" s="286"/>
      <c r="CB70" s="286"/>
      <c r="CC70" s="286"/>
      <c r="CD70" s="286"/>
      <c r="CE70" s="286"/>
      <c r="CF70" s="286"/>
      <c r="CG70" s="286"/>
      <c r="CH70" s="286"/>
      <c r="CI70" s="286"/>
      <c r="CJ70" s="286"/>
      <c r="CK70" s="286"/>
      <c r="CL70" s="286"/>
      <c r="CM70" s="286"/>
      <c r="CN70" s="286"/>
      <c r="CO70" s="286"/>
      <c r="CP70" s="286"/>
      <c r="CQ70" s="286"/>
      <c r="CR70" s="286"/>
      <c r="CS70" s="286"/>
      <c r="CT70" s="286"/>
      <c r="CU70" s="286"/>
      <c r="CV70" s="286"/>
      <c r="CW70" s="286"/>
      <c r="CX70" s="286"/>
      <c r="CY70" s="286"/>
      <c r="CZ70" s="286"/>
      <c r="DA70" s="286"/>
      <c r="DB70" s="286"/>
      <c r="DC70" s="286"/>
      <c r="DD70" s="286"/>
      <c r="DE70" s="286"/>
      <c r="DF70" s="286"/>
      <c r="DG70" s="286"/>
      <c r="DH70" s="286"/>
      <c r="DI70" s="286"/>
      <c r="DJ70" s="286"/>
      <c r="DK70" s="286"/>
      <c r="DL70" s="286"/>
      <c r="DM70" s="286"/>
      <c r="DN70" s="286"/>
      <c r="DO70" s="286"/>
      <c r="DP70" s="286"/>
      <c r="DQ70" s="286"/>
      <c r="DR70" s="286"/>
      <c r="DS70" s="286"/>
      <c r="DT70" s="286"/>
      <c r="DU70" s="286"/>
      <c r="DV70" s="286"/>
      <c r="DW70" s="286"/>
      <c r="DX70" s="286"/>
      <c r="DY70" s="286"/>
      <c r="DZ70" s="286"/>
      <c r="EA70" s="286"/>
      <c r="EB70" s="286"/>
      <c r="EC70" s="286"/>
      <c r="ED70" s="286"/>
      <c r="EE70" s="286"/>
      <c r="EF70" s="286"/>
      <c r="EG70" s="286"/>
      <c r="EH70" s="286"/>
      <c r="EI70" s="286"/>
      <c r="EJ70" s="286"/>
      <c r="EK70" s="286"/>
      <c r="EL70" s="286"/>
      <c r="EM70" s="286"/>
      <c r="EN70" s="286"/>
      <c r="EO70" s="286"/>
      <c r="EP70" s="286"/>
      <c r="EQ70" s="286"/>
      <c r="ER70" s="286"/>
      <c r="ES70" s="286"/>
      <c r="ET70" s="286"/>
      <c r="EU70" s="286"/>
      <c r="EV70" s="286"/>
      <c r="EW70" s="286"/>
      <c r="EX70" s="286"/>
      <c r="EY70" s="286"/>
      <c r="EZ70" s="286"/>
      <c r="FA70" s="286"/>
      <c r="FB70" s="286"/>
      <c r="FC70" s="286"/>
      <c r="FD70" s="286"/>
      <c r="FE70" s="286"/>
      <c r="FF70" s="286"/>
      <c r="FG70" s="286"/>
      <c r="FH70" s="286"/>
      <c r="FI70" s="286"/>
      <c r="FJ70" s="286"/>
      <c r="FK70" s="286"/>
      <c r="FL70" s="286"/>
      <c r="FM70" s="286"/>
      <c r="FN70" s="286"/>
      <c r="FO70" s="286"/>
      <c r="FP70" s="286"/>
      <c r="FQ70" s="286"/>
      <c r="FR70" s="286"/>
      <c r="FS70" s="286"/>
      <c r="FT70" s="286"/>
    </row>
    <row r="71" spans="1:176" s="34" customFormat="1" x14ac:dyDescent="0.3">
      <c r="A71" s="289"/>
      <c r="B71" s="289"/>
      <c r="D71" s="289"/>
      <c r="E71" s="290"/>
      <c r="H71" s="291"/>
      <c r="I71" s="291"/>
      <c r="J71" s="292"/>
      <c r="K71" s="291"/>
      <c r="L71" s="291"/>
      <c r="M71" s="291"/>
      <c r="U71" s="286"/>
      <c r="V71" s="286"/>
      <c r="W71" s="286"/>
      <c r="X71" s="286"/>
      <c r="Y71" s="286"/>
      <c r="Z71" s="286"/>
      <c r="AA71" s="286"/>
      <c r="AB71" s="286"/>
      <c r="AC71" s="286"/>
      <c r="AD71" s="286"/>
      <c r="AE71" s="286"/>
      <c r="AF71" s="286"/>
      <c r="AG71" s="286"/>
      <c r="AH71" s="286"/>
      <c r="AI71" s="286"/>
      <c r="AJ71" s="286"/>
      <c r="AK71" s="286"/>
      <c r="AL71" s="286"/>
      <c r="AM71" s="286"/>
      <c r="AN71" s="286"/>
      <c r="AO71" s="286"/>
      <c r="AP71" s="286"/>
      <c r="AQ71" s="286"/>
      <c r="AR71" s="286"/>
      <c r="AS71" s="286"/>
      <c r="AT71" s="286"/>
      <c r="AU71" s="286"/>
      <c r="AV71" s="286"/>
      <c r="AW71" s="286"/>
      <c r="AX71" s="286"/>
      <c r="AY71" s="286"/>
      <c r="AZ71" s="286"/>
      <c r="BA71" s="286"/>
      <c r="BB71" s="286"/>
      <c r="BC71" s="286"/>
      <c r="BD71" s="286"/>
      <c r="BE71" s="286"/>
      <c r="BF71" s="286"/>
      <c r="BG71" s="286"/>
      <c r="BH71" s="286"/>
      <c r="BI71" s="286"/>
      <c r="BJ71" s="286"/>
      <c r="BK71" s="286"/>
      <c r="BL71" s="286"/>
      <c r="BM71" s="286"/>
      <c r="BN71" s="286"/>
      <c r="BO71" s="286"/>
      <c r="BP71" s="286"/>
      <c r="BQ71" s="286"/>
      <c r="BR71" s="286"/>
      <c r="BS71" s="286"/>
      <c r="BT71" s="286"/>
      <c r="BU71" s="286"/>
      <c r="BV71" s="286"/>
      <c r="BW71" s="286"/>
      <c r="BX71" s="286"/>
      <c r="BY71" s="286"/>
      <c r="BZ71" s="286"/>
      <c r="CA71" s="286"/>
      <c r="CB71" s="286"/>
      <c r="CC71" s="286"/>
      <c r="CD71" s="286"/>
      <c r="CE71" s="286"/>
      <c r="CF71" s="286"/>
      <c r="CG71" s="286"/>
      <c r="CH71" s="286"/>
      <c r="CI71" s="286"/>
      <c r="CJ71" s="286"/>
      <c r="CK71" s="286"/>
      <c r="CL71" s="286"/>
      <c r="CM71" s="286"/>
      <c r="CN71" s="286"/>
      <c r="CO71" s="286"/>
      <c r="CP71" s="286"/>
      <c r="CQ71" s="286"/>
      <c r="CR71" s="286"/>
      <c r="CS71" s="286"/>
      <c r="CT71" s="286"/>
      <c r="CU71" s="286"/>
      <c r="CV71" s="286"/>
      <c r="CW71" s="286"/>
      <c r="CX71" s="286"/>
      <c r="CY71" s="286"/>
      <c r="CZ71" s="286"/>
      <c r="DA71" s="286"/>
      <c r="DB71" s="286"/>
      <c r="DC71" s="286"/>
      <c r="DD71" s="286"/>
      <c r="DE71" s="286"/>
      <c r="DF71" s="286"/>
      <c r="DG71" s="286"/>
      <c r="DH71" s="286"/>
      <c r="DI71" s="286"/>
      <c r="DJ71" s="286"/>
      <c r="DK71" s="286"/>
      <c r="DL71" s="286"/>
      <c r="DM71" s="286"/>
      <c r="DN71" s="286"/>
      <c r="DO71" s="286"/>
      <c r="DP71" s="286"/>
      <c r="DQ71" s="286"/>
      <c r="DR71" s="286"/>
      <c r="DS71" s="286"/>
      <c r="DT71" s="286"/>
      <c r="DU71" s="286"/>
      <c r="DV71" s="286"/>
      <c r="DW71" s="286"/>
      <c r="DX71" s="286"/>
      <c r="DY71" s="286"/>
      <c r="DZ71" s="286"/>
      <c r="EA71" s="286"/>
      <c r="EB71" s="286"/>
      <c r="EC71" s="286"/>
      <c r="ED71" s="286"/>
      <c r="EE71" s="286"/>
      <c r="EF71" s="286"/>
      <c r="EG71" s="286"/>
      <c r="EH71" s="286"/>
      <c r="EI71" s="286"/>
      <c r="EJ71" s="286"/>
      <c r="EK71" s="286"/>
      <c r="EL71" s="286"/>
      <c r="EM71" s="286"/>
      <c r="EN71" s="286"/>
      <c r="EO71" s="286"/>
      <c r="EP71" s="286"/>
      <c r="EQ71" s="286"/>
      <c r="ER71" s="286"/>
      <c r="ES71" s="286"/>
      <c r="ET71" s="286"/>
      <c r="EU71" s="286"/>
      <c r="EV71" s="286"/>
      <c r="EW71" s="286"/>
      <c r="EX71" s="286"/>
      <c r="EY71" s="286"/>
      <c r="EZ71" s="286"/>
      <c r="FA71" s="286"/>
      <c r="FB71" s="286"/>
      <c r="FC71" s="286"/>
      <c r="FD71" s="286"/>
      <c r="FE71" s="286"/>
      <c r="FF71" s="286"/>
      <c r="FG71" s="286"/>
      <c r="FH71" s="286"/>
      <c r="FI71" s="286"/>
      <c r="FJ71" s="286"/>
      <c r="FK71" s="286"/>
      <c r="FL71" s="286"/>
      <c r="FM71" s="286"/>
      <c r="FN71" s="286"/>
      <c r="FO71" s="286"/>
      <c r="FP71" s="286"/>
      <c r="FQ71" s="286"/>
      <c r="FR71" s="286"/>
      <c r="FS71" s="286"/>
      <c r="FT71" s="286"/>
    </row>
    <row r="72" spans="1:176" s="34" customFormat="1" x14ac:dyDescent="0.3">
      <c r="A72" s="289"/>
      <c r="B72" s="289"/>
      <c r="D72" s="289"/>
      <c r="E72" s="290"/>
      <c r="H72" s="291"/>
      <c r="I72" s="291"/>
      <c r="J72" s="292"/>
      <c r="K72" s="291"/>
      <c r="L72" s="291"/>
      <c r="M72" s="291"/>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c r="BN72" s="286"/>
      <c r="BO72" s="286"/>
      <c r="BP72" s="286"/>
      <c r="BQ72" s="286"/>
      <c r="BR72" s="286"/>
      <c r="BS72" s="286"/>
      <c r="BT72" s="286"/>
      <c r="BU72" s="286"/>
      <c r="BV72" s="286"/>
      <c r="BW72" s="286"/>
      <c r="BX72" s="286"/>
      <c r="BY72" s="286"/>
      <c r="BZ72" s="286"/>
      <c r="CA72" s="286"/>
      <c r="CB72" s="286"/>
      <c r="CC72" s="286"/>
      <c r="CD72" s="286"/>
      <c r="CE72" s="286"/>
      <c r="CF72" s="286"/>
      <c r="CG72" s="286"/>
      <c r="CH72" s="286"/>
      <c r="CI72" s="286"/>
      <c r="CJ72" s="286"/>
      <c r="CK72" s="286"/>
      <c r="CL72" s="286"/>
      <c r="CM72" s="286"/>
      <c r="CN72" s="286"/>
      <c r="CO72" s="286"/>
      <c r="CP72" s="286"/>
      <c r="CQ72" s="286"/>
      <c r="CR72" s="286"/>
      <c r="CS72" s="286"/>
      <c r="CT72" s="286"/>
      <c r="CU72" s="286"/>
      <c r="CV72" s="286"/>
      <c r="CW72" s="286"/>
      <c r="CX72" s="286"/>
      <c r="CY72" s="286"/>
      <c r="CZ72" s="286"/>
      <c r="DA72" s="286"/>
      <c r="DB72" s="286"/>
      <c r="DC72" s="286"/>
      <c r="DD72" s="286"/>
      <c r="DE72" s="286"/>
      <c r="DF72" s="286"/>
      <c r="DG72" s="286"/>
      <c r="DH72" s="286"/>
      <c r="DI72" s="286"/>
      <c r="DJ72" s="286"/>
      <c r="DK72" s="286"/>
      <c r="DL72" s="286"/>
      <c r="DM72" s="286"/>
      <c r="DN72" s="286"/>
      <c r="DO72" s="286"/>
      <c r="DP72" s="286"/>
      <c r="DQ72" s="286"/>
      <c r="DR72" s="286"/>
      <c r="DS72" s="286"/>
      <c r="DT72" s="286"/>
      <c r="DU72" s="286"/>
      <c r="DV72" s="286"/>
      <c r="DW72" s="286"/>
      <c r="DX72" s="286"/>
      <c r="DY72" s="286"/>
      <c r="DZ72" s="286"/>
      <c r="EA72" s="286"/>
      <c r="EB72" s="286"/>
      <c r="EC72" s="286"/>
      <c r="ED72" s="286"/>
      <c r="EE72" s="286"/>
      <c r="EF72" s="286"/>
      <c r="EG72" s="286"/>
      <c r="EH72" s="286"/>
      <c r="EI72" s="286"/>
      <c r="EJ72" s="286"/>
      <c r="EK72" s="286"/>
      <c r="EL72" s="286"/>
      <c r="EM72" s="286"/>
      <c r="EN72" s="286"/>
      <c r="EO72" s="286"/>
      <c r="EP72" s="286"/>
      <c r="EQ72" s="286"/>
      <c r="ER72" s="286"/>
      <c r="ES72" s="286"/>
      <c r="ET72" s="286"/>
      <c r="EU72" s="286"/>
      <c r="EV72" s="286"/>
      <c r="EW72" s="286"/>
      <c r="EX72" s="286"/>
      <c r="EY72" s="286"/>
      <c r="EZ72" s="286"/>
      <c r="FA72" s="286"/>
      <c r="FB72" s="286"/>
      <c r="FC72" s="286"/>
      <c r="FD72" s="286"/>
      <c r="FE72" s="286"/>
      <c r="FF72" s="286"/>
      <c r="FG72" s="286"/>
      <c r="FH72" s="286"/>
      <c r="FI72" s="286"/>
      <c r="FJ72" s="286"/>
      <c r="FK72" s="286"/>
      <c r="FL72" s="286"/>
      <c r="FM72" s="286"/>
      <c r="FN72" s="286"/>
      <c r="FO72" s="286"/>
      <c r="FP72" s="286"/>
      <c r="FQ72" s="286"/>
      <c r="FR72" s="286"/>
      <c r="FS72" s="286"/>
      <c r="FT72" s="286"/>
    </row>
    <row r="73" spans="1:176" s="34" customFormat="1" x14ac:dyDescent="0.3">
      <c r="A73" s="289"/>
      <c r="B73" s="289"/>
      <c r="D73" s="289"/>
      <c r="E73" s="290"/>
      <c r="H73" s="291"/>
      <c r="I73" s="291"/>
      <c r="J73" s="292"/>
      <c r="K73" s="291"/>
      <c r="L73" s="291"/>
      <c r="M73" s="291"/>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286"/>
      <c r="BS73" s="286"/>
      <c r="BT73" s="286"/>
      <c r="BU73" s="286"/>
      <c r="BV73" s="286"/>
      <c r="BW73" s="286"/>
      <c r="BX73" s="286"/>
      <c r="BY73" s="286"/>
      <c r="BZ73" s="286"/>
      <c r="CA73" s="286"/>
      <c r="CB73" s="286"/>
      <c r="CC73" s="286"/>
      <c r="CD73" s="286"/>
      <c r="CE73" s="286"/>
      <c r="CF73" s="286"/>
      <c r="CG73" s="286"/>
      <c r="CH73" s="286"/>
      <c r="CI73" s="286"/>
      <c r="CJ73" s="286"/>
      <c r="CK73" s="286"/>
      <c r="CL73" s="286"/>
      <c r="CM73" s="286"/>
      <c r="CN73" s="286"/>
      <c r="CO73" s="286"/>
      <c r="CP73" s="286"/>
      <c r="CQ73" s="286"/>
      <c r="CR73" s="286"/>
      <c r="CS73" s="286"/>
      <c r="CT73" s="286"/>
      <c r="CU73" s="286"/>
      <c r="CV73" s="286"/>
      <c r="CW73" s="286"/>
      <c r="CX73" s="286"/>
      <c r="CY73" s="286"/>
      <c r="CZ73" s="286"/>
      <c r="DA73" s="286"/>
      <c r="DB73" s="286"/>
      <c r="DC73" s="286"/>
      <c r="DD73" s="286"/>
      <c r="DE73" s="286"/>
      <c r="DF73" s="286"/>
      <c r="DG73" s="286"/>
      <c r="DH73" s="286"/>
      <c r="DI73" s="286"/>
      <c r="DJ73" s="286"/>
      <c r="DK73" s="286"/>
      <c r="DL73" s="286"/>
      <c r="DM73" s="286"/>
      <c r="DN73" s="286"/>
      <c r="DO73" s="286"/>
      <c r="DP73" s="286"/>
      <c r="DQ73" s="286"/>
      <c r="DR73" s="286"/>
      <c r="DS73" s="286"/>
      <c r="DT73" s="286"/>
      <c r="DU73" s="286"/>
      <c r="DV73" s="286"/>
      <c r="DW73" s="286"/>
      <c r="DX73" s="286"/>
      <c r="DY73" s="286"/>
      <c r="DZ73" s="286"/>
      <c r="EA73" s="286"/>
      <c r="EB73" s="286"/>
      <c r="EC73" s="286"/>
      <c r="ED73" s="286"/>
      <c r="EE73" s="286"/>
      <c r="EF73" s="286"/>
      <c r="EG73" s="286"/>
      <c r="EH73" s="286"/>
      <c r="EI73" s="286"/>
      <c r="EJ73" s="286"/>
      <c r="EK73" s="286"/>
      <c r="EL73" s="286"/>
      <c r="EM73" s="286"/>
      <c r="EN73" s="286"/>
      <c r="EO73" s="286"/>
      <c r="EP73" s="286"/>
      <c r="EQ73" s="286"/>
      <c r="ER73" s="286"/>
      <c r="ES73" s="286"/>
      <c r="ET73" s="286"/>
      <c r="EU73" s="286"/>
      <c r="EV73" s="286"/>
      <c r="EW73" s="286"/>
      <c r="EX73" s="286"/>
      <c r="EY73" s="286"/>
      <c r="EZ73" s="286"/>
      <c r="FA73" s="286"/>
      <c r="FB73" s="286"/>
      <c r="FC73" s="286"/>
      <c r="FD73" s="286"/>
      <c r="FE73" s="286"/>
      <c r="FF73" s="286"/>
      <c r="FG73" s="286"/>
      <c r="FH73" s="286"/>
      <c r="FI73" s="286"/>
      <c r="FJ73" s="286"/>
      <c r="FK73" s="286"/>
      <c r="FL73" s="286"/>
      <c r="FM73" s="286"/>
      <c r="FN73" s="286"/>
      <c r="FO73" s="286"/>
      <c r="FP73" s="286"/>
      <c r="FQ73" s="286"/>
      <c r="FR73" s="286"/>
      <c r="FS73" s="286"/>
      <c r="FT73" s="286"/>
    </row>
    <row r="74" spans="1:176" s="34" customFormat="1" x14ac:dyDescent="0.3">
      <c r="A74" s="289"/>
      <c r="B74" s="289"/>
      <c r="D74" s="289"/>
      <c r="E74" s="290"/>
      <c r="H74" s="291"/>
      <c r="I74" s="291"/>
      <c r="J74" s="292"/>
      <c r="K74" s="291"/>
      <c r="L74" s="291"/>
      <c r="M74" s="291"/>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286"/>
      <c r="BV74" s="286"/>
      <c r="BW74" s="286"/>
      <c r="BX74" s="286"/>
      <c r="BY74" s="286"/>
      <c r="BZ74" s="286"/>
      <c r="CA74" s="286"/>
      <c r="CB74" s="286"/>
      <c r="CC74" s="286"/>
      <c r="CD74" s="286"/>
      <c r="CE74" s="286"/>
      <c r="CF74" s="286"/>
      <c r="CG74" s="286"/>
      <c r="CH74" s="286"/>
      <c r="CI74" s="286"/>
      <c r="CJ74" s="286"/>
      <c r="CK74" s="286"/>
      <c r="CL74" s="286"/>
      <c r="CM74" s="286"/>
      <c r="CN74" s="286"/>
      <c r="CO74" s="286"/>
      <c r="CP74" s="286"/>
      <c r="CQ74" s="286"/>
      <c r="CR74" s="286"/>
      <c r="CS74" s="286"/>
      <c r="CT74" s="286"/>
      <c r="CU74" s="286"/>
      <c r="CV74" s="286"/>
      <c r="CW74" s="286"/>
      <c r="CX74" s="286"/>
      <c r="CY74" s="286"/>
      <c r="CZ74" s="286"/>
      <c r="DA74" s="286"/>
      <c r="DB74" s="286"/>
      <c r="DC74" s="286"/>
      <c r="DD74" s="286"/>
      <c r="DE74" s="286"/>
      <c r="DF74" s="286"/>
      <c r="DG74" s="286"/>
      <c r="DH74" s="286"/>
      <c r="DI74" s="286"/>
      <c r="DJ74" s="286"/>
      <c r="DK74" s="286"/>
      <c r="DL74" s="286"/>
      <c r="DM74" s="286"/>
      <c r="DN74" s="286"/>
      <c r="DO74" s="286"/>
      <c r="DP74" s="286"/>
      <c r="DQ74" s="286"/>
      <c r="DR74" s="286"/>
      <c r="DS74" s="286"/>
      <c r="DT74" s="286"/>
      <c r="DU74" s="286"/>
      <c r="DV74" s="286"/>
      <c r="DW74" s="286"/>
      <c r="DX74" s="286"/>
      <c r="DY74" s="286"/>
      <c r="DZ74" s="286"/>
      <c r="EA74" s="286"/>
      <c r="EB74" s="286"/>
      <c r="EC74" s="286"/>
      <c r="ED74" s="286"/>
      <c r="EE74" s="286"/>
      <c r="EF74" s="286"/>
      <c r="EG74" s="286"/>
      <c r="EH74" s="286"/>
      <c r="EI74" s="286"/>
      <c r="EJ74" s="286"/>
      <c r="EK74" s="286"/>
      <c r="EL74" s="286"/>
      <c r="EM74" s="286"/>
      <c r="EN74" s="286"/>
      <c r="EO74" s="286"/>
      <c r="EP74" s="286"/>
      <c r="EQ74" s="286"/>
      <c r="ER74" s="286"/>
      <c r="ES74" s="286"/>
      <c r="ET74" s="286"/>
      <c r="EU74" s="286"/>
      <c r="EV74" s="286"/>
      <c r="EW74" s="286"/>
      <c r="EX74" s="286"/>
      <c r="EY74" s="286"/>
      <c r="EZ74" s="286"/>
      <c r="FA74" s="286"/>
      <c r="FB74" s="286"/>
      <c r="FC74" s="286"/>
      <c r="FD74" s="286"/>
      <c r="FE74" s="286"/>
      <c r="FF74" s="286"/>
      <c r="FG74" s="286"/>
      <c r="FH74" s="286"/>
      <c r="FI74" s="286"/>
      <c r="FJ74" s="286"/>
      <c r="FK74" s="286"/>
      <c r="FL74" s="286"/>
      <c r="FM74" s="286"/>
      <c r="FN74" s="286"/>
      <c r="FO74" s="286"/>
      <c r="FP74" s="286"/>
      <c r="FQ74" s="286"/>
      <c r="FR74" s="286"/>
      <c r="FS74" s="286"/>
      <c r="FT74" s="286"/>
    </row>
    <row r="75" spans="1:176" s="34" customFormat="1" x14ac:dyDescent="0.3">
      <c r="A75" s="289"/>
      <c r="B75" s="289"/>
      <c r="D75" s="289"/>
      <c r="E75" s="290"/>
      <c r="H75" s="291"/>
      <c r="I75" s="291"/>
      <c r="J75" s="292"/>
      <c r="K75" s="291"/>
      <c r="L75" s="291"/>
      <c r="M75" s="291"/>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6"/>
      <c r="BR75" s="286"/>
      <c r="BS75" s="286"/>
      <c r="BT75" s="286"/>
      <c r="BU75" s="286"/>
      <c r="BV75" s="286"/>
      <c r="BW75" s="286"/>
      <c r="BX75" s="286"/>
      <c r="BY75" s="286"/>
      <c r="BZ75" s="286"/>
      <c r="CA75" s="286"/>
      <c r="CB75" s="286"/>
      <c r="CC75" s="286"/>
      <c r="CD75" s="286"/>
      <c r="CE75" s="286"/>
      <c r="CF75" s="286"/>
      <c r="CG75" s="286"/>
      <c r="CH75" s="286"/>
      <c r="CI75" s="286"/>
      <c r="CJ75" s="286"/>
      <c r="CK75" s="286"/>
      <c r="CL75" s="286"/>
      <c r="CM75" s="286"/>
      <c r="CN75" s="286"/>
      <c r="CO75" s="286"/>
      <c r="CP75" s="286"/>
      <c r="CQ75" s="286"/>
      <c r="CR75" s="286"/>
      <c r="CS75" s="286"/>
      <c r="CT75" s="286"/>
      <c r="CU75" s="286"/>
      <c r="CV75" s="286"/>
      <c r="CW75" s="286"/>
      <c r="CX75" s="286"/>
      <c r="CY75" s="286"/>
      <c r="CZ75" s="286"/>
      <c r="DA75" s="286"/>
      <c r="DB75" s="286"/>
      <c r="DC75" s="286"/>
      <c r="DD75" s="286"/>
      <c r="DE75" s="286"/>
      <c r="DF75" s="286"/>
      <c r="DG75" s="286"/>
      <c r="DH75" s="286"/>
      <c r="DI75" s="286"/>
      <c r="DJ75" s="286"/>
      <c r="DK75" s="286"/>
      <c r="DL75" s="286"/>
      <c r="DM75" s="286"/>
      <c r="DN75" s="286"/>
      <c r="DO75" s="286"/>
      <c r="DP75" s="286"/>
      <c r="DQ75" s="286"/>
      <c r="DR75" s="286"/>
      <c r="DS75" s="286"/>
      <c r="DT75" s="286"/>
      <c r="DU75" s="286"/>
      <c r="DV75" s="286"/>
      <c r="DW75" s="286"/>
      <c r="DX75" s="286"/>
      <c r="DY75" s="286"/>
      <c r="DZ75" s="286"/>
      <c r="EA75" s="286"/>
      <c r="EB75" s="286"/>
      <c r="EC75" s="286"/>
      <c r="ED75" s="286"/>
      <c r="EE75" s="286"/>
      <c r="EF75" s="286"/>
      <c r="EG75" s="286"/>
      <c r="EH75" s="286"/>
      <c r="EI75" s="286"/>
      <c r="EJ75" s="286"/>
      <c r="EK75" s="286"/>
      <c r="EL75" s="286"/>
      <c r="EM75" s="286"/>
      <c r="EN75" s="286"/>
      <c r="EO75" s="286"/>
      <c r="EP75" s="286"/>
      <c r="EQ75" s="286"/>
      <c r="ER75" s="286"/>
      <c r="ES75" s="286"/>
      <c r="ET75" s="286"/>
      <c r="EU75" s="286"/>
      <c r="EV75" s="286"/>
      <c r="EW75" s="286"/>
      <c r="EX75" s="286"/>
      <c r="EY75" s="286"/>
      <c r="EZ75" s="286"/>
      <c r="FA75" s="286"/>
      <c r="FB75" s="286"/>
      <c r="FC75" s="286"/>
      <c r="FD75" s="286"/>
      <c r="FE75" s="286"/>
      <c r="FF75" s="286"/>
      <c r="FG75" s="286"/>
      <c r="FH75" s="286"/>
      <c r="FI75" s="286"/>
      <c r="FJ75" s="286"/>
      <c r="FK75" s="286"/>
      <c r="FL75" s="286"/>
      <c r="FM75" s="286"/>
      <c r="FN75" s="286"/>
      <c r="FO75" s="286"/>
      <c r="FP75" s="286"/>
      <c r="FQ75" s="286"/>
      <c r="FR75" s="286"/>
      <c r="FS75" s="286"/>
      <c r="FT75" s="286"/>
    </row>
    <row r="76" spans="1:176" s="34" customFormat="1" x14ac:dyDescent="0.3">
      <c r="A76" s="289"/>
      <c r="B76" s="289"/>
      <c r="D76" s="289"/>
      <c r="E76" s="290"/>
      <c r="H76" s="291"/>
      <c r="I76" s="291"/>
      <c r="J76" s="292"/>
      <c r="K76" s="291"/>
      <c r="L76" s="291"/>
      <c r="M76" s="291"/>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286"/>
      <c r="BS76" s="286"/>
      <c r="BT76" s="286"/>
      <c r="BU76" s="286"/>
      <c r="BV76" s="286"/>
      <c r="BW76" s="286"/>
      <c r="BX76" s="286"/>
      <c r="BY76" s="286"/>
      <c r="BZ76" s="286"/>
      <c r="CA76" s="286"/>
      <c r="CB76" s="286"/>
      <c r="CC76" s="286"/>
      <c r="CD76" s="286"/>
      <c r="CE76" s="286"/>
      <c r="CF76" s="286"/>
      <c r="CG76" s="286"/>
      <c r="CH76" s="286"/>
      <c r="CI76" s="286"/>
      <c r="CJ76" s="286"/>
      <c r="CK76" s="286"/>
      <c r="CL76" s="286"/>
      <c r="CM76" s="286"/>
      <c r="CN76" s="286"/>
      <c r="CO76" s="286"/>
      <c r="CP76" s="286"/>
      <c r="CQ76" s="286"/>
      <c r="CR76" s="286"/>
      <c r="CS76" s="286"/>
      <c r="CT76" s="286"/>
      <c r="CU76" s="286"/>
      <c r="CV76" s="286"/>
      <c r="CW76" s="286"/>
      <c r="CX76" s="286"/>
      <c r="CY76" s="286"/>
      <c r="CZ76" s="286"/>
      <c r="DA76" s="286"/>
      <c r="DB76" s="286"/>
      <c r="DC76" s="286"/>
      <c r="DD76" s="286"/>
      <c r="DE76" s="286"/>
      <c r="DF76" s="286"/>
      <c r="DG76" s="286"/>
      <c r="DH76" s="286"/>
      <c r="DI76" s="286"/>
      <c r="DJ76" s="286"/>
      <c r="DK76" s="286"/>
      <c r="DL76" s="286"/>
      <c r="DM76" s="286"/>
      <c r="DN76" s="286"/>
      <c r="DO76" s="286"/>
      <c r="DP76" s="286"/>
      <c r="DQ76" s="286"/>
      <c r="DR76" s="286"/>
      <c r="DS76" s="286"/>
      <c r="DT76" s="286"/>
      <c r="DU76" s="286"/>
      <c r="DV76" s="286"/>
      <c r="DW76" s="286"/>
      <c r="DX76" s="286"/>
      <c r="DY76" s="286"/>
      <c r="DZ76" s="286"/>
      <c r="EA76" s="286"/>
      <c r="EB76" s="286"/>
      <c r="EC76" s="286"/>
      <c r="ED76" s="286"/>
      <c r="EE76" s="286"/>
      <c r="EF76" s="286"/>
      <c r="EG76" s="286"/>
      <c r="EH76" s="286"/>
      <c r="EI76" s="286"/>
      <c r="EJ76" s="286"/>
      <c r="EK76" s="286"/>
      <c r="EL76" s="286"/>
      <c r="EM76" s="286"/>
      <c r="EN76" s="286"/>
      <c r="EO76" s="286"/>
      <c r="EP76" s="286"/>
      <c r="EQ76" s="286"/>
      <c r="ER76" s="286"/>
      <c r="ES76" s="286"/>
      <c r="ET76" s="286"/>
      <c r="EU76" s="286"/>
      <c r="EV76" s="286"/>
      <c r="EW76" s="286"/>
      <c r="EX76" s="286"/>
      <c r="EY76" s="286"/>
      <c r="EZ76" s="286"/>
      <c r="FA76" s="286"/>
      <c r="FB76" s="286"/>
      <c r="FC76" s="286"/>
      <c r="FD76" s="286"/>
      <c r="FE76" s="286"/>
      <c r="FF76" s="286"/>
      <c r="FG76" s="286"/>
      <c r="FH76" s="286"/>
      <c r="FI76" s="286"/>
      <c r="FJ76" s="286"/>
      <c r="FK76" s="286"/>
      <c r="FL76" s="286"/>
      <c r="FM76" s="286"/>
      <c r="FN76" s="286"/>
      <c r="FO76" s="286"/>
      <c r="FP76" s="286"/>
      <c r="FQ76" s="286"/>
      <c r="FR76" s="286"/>
      <c r="FS76" s="286"/>
      <c r="FT76" s="286"/>
    </row>
    <row r="77" spans="1:176" s="34" customFormat="1" x14ac:dyDescent="0.3">
      <c r="A77" s="289"/>
      <c r="B77" s="289"/>
      <c r="D77" s="289"/>
      <c r="E77" s="290"/>
      <c r="H77" s="291"/>
      <c r="I77" s="291"/>
      <c r="J77" s="292"/>
      <c r="K77" s="291"/>
      <c r="L77" s="291"/>
      <c r="M77" s="291"/>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6"/>
      <c r="BQ77" s="286"/>
      <c r="BR77" s="286"/>
      <c r="BS77" s="286"/>
      <c r="BT77" s="286"/>
      <c r="BU77" s="286"/>
      <c r="BV77" s="286"/>
      <c r="BW77" s="286"/>
      <c r="BX77" s="286"/>
      <c r="BY77" s="286"/>
      <c r="BZ77" s="286"/>
      <c r="CA77" s="286"/>
      <c r="CB77" s="286"/>
      <c r="CC77" s="286"/>
      <c r="CD77" s="286"/>
      <c r="CE77" s="286"/>
      <c r="CF77" s="286"/>
      <c r="CG77" s="286"/>
      <c r="CH77" s="286"/>
      <c r="CI77" s="286"/>
      <c r="CJ77" s="286"/>
      <c r="CK77" s="286"/>
      <c r="CL77" s="286"/>
      <c r="CM77" s="286"/>
      <c r="CN77" s="286"/>
      <c r="CO77" s="286"/>
      <c r="CP77" s="286"/>
      <c r="CQ77" s="286"/>
      <c r="CR77" s="286"/>
      <c r="CS77" s="286"/>
      <c r="CT77" s="286"/>
      <c r="CU77" s="286"/>
      <c r="CV77" s="286"/>
      <c r="CW77" s="286"/>
      <c r="CX77" s="286"/>
      <c r="CY77" s="286"/>
      <c r="CZ77" s="286"/>
      <c r="DA77" s="286"/>
      <c r="DB77" s="286"/>
      <c r="DC77" s="286"/>
      <c r="DD77" s="286"/>
      <c r="DE77" s="286"/>
      <c r="DF77" s="286"/>
      <c r="DG77" s="286"/>
      <c r="DH77" s="286"/>
      <c r="DI77" s="286"/>
      <c r="DJ77" s="286"/>
      <c r="DK77" s="286"/>
      <c r="DL77" s="286"/>
      <c r="DM77" s="286"/>
      <c r="DN77" s="286"/>
      <c r="DO77" s="286"/>
      <c r="DP77" s="286"/>
      <c r="DQ77" s="286"/>
      <c r="DR77" s="286"/>
      <c r="DS77" s="286"/>
      <c r="DT77" s="286"/>
      <c r="DU77" s="286"/>
      <c r="DV77" s="286"/>
      <c r="DW77" s="286"/>
      <c r="DX77" s="286"/>
      <c r="DY77" s="286"/>
      <c r="DZ77" s="286"/>
      <c r="EA77" s="286"/>
      <c r="EB77" s="286"/>
      <c r="EC77" s="286"/>
      <c r="ED77" s="286"/>
      <c r="EE77" s="286"/>
      <c r="EF77" s="286"/>
      <c r="EG77" s="286"/>
      <c r="EH77" s="286"/>
      <c r="EI77" s="286"/>
      <c r="EJ77" s="286"/>
      <c r="EK77" s="286"/>
      <c r="EL77" s="286"/>
      <c r="EM77" s="286"/>
      <c r="EN77" s="286"/>
      <c r="EO77" s="286"/>
      <c r="EP77" s="286"/>
      <c r="EQ77" s="286"/>
      <c r="ER77" s="286"/>
      <c r="ES77" s="286"/>
      <c r="ET77" s="286"/>
      <c r="EU77" s="286"/>
      <c r="EV77" s="286"/>
      <c r="EW77" s="286"/>
      <c r="EX77" s="286"/>
      <c r="EY77" s="286"/>
      <c r="EZ77" s="286"/>
      <c r="FA77" s="286"/>
      <c r="FB77" s="286"/>
      <c r="FC77" s="286"/>
      <c r="FD77" s="286"/>
      <c r="FE77" s="286"/>
      <c r="FF77" s="286"/>
      <c r="FG77" s="286"/>
      <c r="FH77" s="286"/>
      <c r="FI77" s="286"/>
      <c r="FJ77" s="286"/>
      <c r="FK77" s="286"/>
      <c r="FL77" s="286"/>
      <c r="FM77" s="286"/>
      <c r="FN77" s="286"/>
      <c r="FO77" s="286"/>
      <c r="FP77" s="286"/>
      <c r="FQ77" s="286"/>
      <c r="FR77" s="286"/>
      <c r="FS77" s="286"/>
      <c r="FT77" s="286"/>
    </row>
    <row r="78" spans="1:176" s="34" customFormat="1" x14ac:dyDescent="0.3">
      <c r="A78" s="289"/>
      <c r="B78" s="289"/>
      <c r="D78" s="289"/>
      <c r="E78" s="290"/>
      <c r="H78" s="291"/>
      <c r="I78" s="291"/>
      <c r="J78" s="292"/>
      <c r="K78" s="291"/>
      <c r="L78" s="291"/>
      <c r="M78" s="291"/>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286"/>
      <c r="BR78" s="286"/>
      <c r="BS78" s="286"/>
      <c r="BT78" s="286"/>
      <c r="BU78" s="286"/>
      <c r="BV78" s="286"/>
      <c r="BW78" s="286"/>
      <c r="BX78" s="286"/>
      <c r="BY78" s="286"/>
      <c r="BZ78" s="286"/>
      <c r="CA78" s="286"/>
      <c r="CB78" s="286"/>
      <c r="CC78" s="286"/>
      <c r="CD78" s="286"/>
      <c r="CE78" s="286"/>
      <c r="CF78" s="286"/>
      <c r="CG78" s="286"/>
      <c r="CH78" s="286"/>
      <c r="CI78" s="286"/>
      <c r="CJ78" s="286"/>
      <c r="CK78" s="286"/>
      <c r="CL78" s="286"/>
      <c r="CM78" s="286"/>
      <c r="CN78" s="286"/>
      <c r="CO78" s="286"/>
      <c r="CP78" s="286"/>
      <c r="CQ78" s="286"/>
      <c r="CR78" s="286"/>
      <c r="CS78" s="286"/>
      <c r="CT78" s="286"/>
      <c r="CU78" s="286"/>
      <c r="CV78" s="286"/>
      <c r="CW78" s="286"/>
      <c r="CX78" s="286"/>
      <c r="CY78" s="286"/>
      <c r="CZ78" s="286"/>
      <c r="DA78" s="286"/>
      <c r="DB78" s="286"/>
      <c r="DC78" s="286"/>
      <c r="DD78" s="286"/>
      <c r="DE78" s="286"/>
      <c r="DF78" s="286"/>
      <c r="DG78" s="286"/>
      <c r="DH78" s="286"/>
      <c r="DI78" s="286"/>
      <c r="DJ78" s="286"/>
      <c r="DK78" s="286"/>
      <c r="DL78" s="286"/>
      <c r="DM78" s="286"/>
      <c r="DN78" s="286"/>
      <c r="DO78" s="286"/>
      <c r="DP78" s="286"/>
      <c r="DQ78" s="286"/>
      <c r="DR78" s="286"/>
      <c r="DS78" s="286"/>
      <c r="DT78" s="286"/>
      <c r="DU78" s="286"/>
      <c r="DV78" s="286"/>
      <c r="DW78" s="286"/>
      <c r="DX78" s="286"/>
      <c r="DY78" s="286"/>
      <c r="DZ78" s="286"/>
      <c r="EA78" s="286"/>
      <c r="EB78" s="286"/>
      <c r="EC78" s="286"/>
      <c r="ED78" s="286"/>
      <c r="EE78" s="286"/>
      <c r="EF78" s="286"/>
      <c r="EG78" s="286"/>
      <c r="EH78" s="286"/>
      <c r="EI78" s="286"/>
      <c r="EJ78" s="286"/>
      <c r="EK78" s="286"/>
      <c r="EL78" s="286"/>
      <c r="EM78" s="286"/>
      <c r="EN78" s="286"/>
      <c r="EO78" s="286"/>
      <c r="EP78" s="286"/>
      <c r="EQ78" s="286"/>
      <c r="ER78" s="286"/>
      <c r="ES78" s="286"/>
      <c r="ET78" s="286"/>
      <c r="EU78" s="286"/>
      <c r="EV78" s="286"/>
      <c r="EW78" s="286"/>
      <c r="EX78" s="286"/>
      <c r="EY78" s="286"/>
      <c r="EZ78" s="286"/>
      <c r="FA78" s="286"/>
      <c r="FB78" s="286"/>
      <c r="FC78" s="286"/>
      <c r="FD78" s="286"/>
      <c r="FE78" s="286"/>
      <c r="FF78" s="286"/>
      <c r="FG78" s="286"/>
      <c r="FH78" s="286"/>
      <c r="FI78" s="286"/>
      <c r="FJ78" s="286"/>
      <c r="FK78" s="286"/>
      <c r="FL78" s="286"/>
      <c r="FM78" s="286"/>
      <c r="FN78" s="286"/>
      <c r="FO78" s="286"/>
      <c r="FP78" s="286"/>
      <c r="FQ78" s="286"/>
      <c r="FR78" s="286"/>
      <c r="FS78" s="286"/>
      <c r="FT78" s="286"/>
    </row>
    <row r="79" spans="1:176" s="34" customFormat="1" x14ac:dyDescent="0.3">
      <c r="A79" s="289"/>
      <c r="B79" s="289"/>
      <c r="D79" s="289"/>
      <c r="E79" s="290"/>
      <c r="H79" s="291"/>
      <c r="I79" s="291"/>
      <c r="J79" s="292"/>
      <c r="K79" s="291"/>
      <c r="L79" s="291"/>
      <c r="M79" s="291"/>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6"/>
      <c r="BN79" s="286"/>
      <c r="BO79" s="286"/>
      <c r="BP79" s="286"/>
      <c r="BQ79" s="286"/>
      <c r="BR79" s="286"/>
      <c r="BS79" s="286"/>
      <c r="BT79" s="286"/>
      <c r="BU79" s="286"/>
      <c r="BV79" s="286"/>
      <c r="BW79" s="286"/>
      <c r="BX79" s="286"/>
      <c r="BY79" s="286"/>
      <c r="BZ79" s="286"/>
      <c r="CA79" s="286"/>
      <c r="CB79" s="286"/>
      <c r="CC79" s="286"/>
      <c r="CD79" s="286"/>
      <c r="CE79" s="286"/>
      <c r="CF79" s="286"/>
      <c r="CG79" s="286"/>
      <c r="CH79" s="286"/>
      <c r="CI79" s="286"/>
      <c r="CJ79" s="286"/>
      <c r="CK79" s="286"/>
      <c r="CL79" s="286"/>
      <c r="CM79" s="286"/>
      <c r="CN79" s="286"/>
      <c r="CO79" s="286"/>
      <c r="CP79" s="286"/>
      <c r="CQ79" s="286"/>
      <c r="CR79" s="286"/>
      <c r="CS79" s="286"/>
      <c r="CT79" s="286"/>
      <c r="CU79" s="286"/>
      <c r="CV79" s="286"/>
      <c r="CW79" s="286"/>
      <c r="CX79" s="286"/>
      <c r="CY79" s="286"/>
      <c r="CZ79" s="286"/>
      <c r="DA79" s="286"/>
      <c r="DB79" s="286"/>
      <c r="DC79" s="286"/>
      <c r="DD79" s="286"/>
      <c r="DE79" s="286"/>
      <c r="DF79" s="286"/>
      <c r="DG79" s="286"/>
      <c r="DH79" s="286"/>
      <c r="DI79" s="286"/>
      <c r="DJ79" s="286"/>
      <c r="DK79" s="286"/>
      <c r="DL79" s="286"/>
      <c r="DM79" s="286"/>
      <c r="DN79" s="286"/>
      <c r="DO79" s="286"/>
      <c r="DP79" s="286"/>
      <c r="DQ79" s="286"/>
      <c r="DR79" s="286"/>
      <c r="DS79" s="286"/>
      <c r="DT79" s="286"/>
      <c r="DU79" s="286"/>
      <c r="DV79" s="286"/>
      <c r="DW79" s="286"/>
      <c r="DX79" s="286"/>
      <c r="DY79" s="286"/>
      <c r="DZ79" s="286"/>
      <c r="EA79" s="286"/>
      <c r="EB79" s="286"/>
      <c r="EC79" s="286"/>
      <c r="ED79" s="286"/>
      <c r="EE79" s="286"/>
      <c r="EF79" s="286"/>
      <c r="EG79" s="286"/>
      <c r="EH79" s="286"/>
      <c r="EI79" s="286"/>
      <c r="EJ79" s="286"/>
      <c r="EK79" s="286"/>
      <c r="EL79" s="286"/>
      <c r="EM79" s="286"/>
      <c r="EN79" s="286"/>
      <c r="EO79" s="286"/>
      <c r="EP79" s="286"/>
      <c r="EQ79" s="286"/>
      <c r="ER79" s="286"/>
      <c r="ES79" s="286"/>
      <c r="ET79" s="286"/>
      <c r="EU79" s="286"/>
      <c r="EV79" s="286"/>
      <c r="EW79" s="286"/>
      <c r="EX79" s="286"/>
      <c r="EY79" s="286"/>
      <c r="EZ79" s="286"/>
      <c r="FA79" s="286"/>
      <c r="FB79" s="286"/>
      <c r="FC79" s="286"/>
      <c r="FD79" s="286"/>
      <c r="FE79" s="286"/>
      <c r="FF79" s="286"/>
      <c r="FG79" s="286"/>
      <c r="FH79" s="286"/>
      <c r="FI79" s="286"/>
      <c r="FJ79" s="286"/>
      <c r="FK79" s="286"/>
      <c r="FL79" s="286"/>
      <c r="FM79" s="286"/>
      <c r="FN79" s="286"/>
      <c r="FO79" s="286"/>
      <c r="FP79" s="286"/>
      <c r="FQ79" s="286"/>
      <c r="FR79" s="286"/>
      <c r="FS79" s="286"/>
      <c r="FT79" s="286"/>
    </row>
    <row r="80" spans="1:176" s="34" customFormat="1" x14ac:dyDescent="0.3">
      <c r="A80" s="289"/>
      <c r="B80" s="289"/>
      <c r="D80" s="289"/>
      <c r="E80" s="290"/>
      <c r="H80" s="291"/>
      <c r="I80" s="291"/>
      <c r="J80" s="292"/>
      <c r="K80" s="291"/>
      <c r="L80" s="291"/>
      <c r="M80" s="291"/>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286"/>
      <c r="BS80" s="286"/>
      <c r="BT80" s="286"/>
      <c r="BU80" s="286"/>
      <c r="BV80" s="286"/>
      <c r="BW80" s="286"/>
      <c r="BX80" s="286"/>
      <c r="BY80" s="286"/>
      <c r="BZ80" s="286"/>
      <c r="CA80" s="286"/>
      <c r="CB80" s="286"/>
      <c r="CC80" s="286"/>
      <c r="CD80" s="286"/>
      <c r="CE80" s="286"/>
      <c r="CF80" s="286"/>
      <c r="CG80" s="286"/>
      <c r="CH80" s="286"/>
      <c r="CI80" s="286"/>
      <c r="CJ80" s="286"/>
      <c r="CK80" s="286"/>
      <c r="CL80" s="286"/>
      <c r="CM80" s="286"/>
      <c r="CN80" s="286"/>
      <c r="CO80" s="286"/>
      <c r="CP80" s="286"/>
      <c r="CQ80" s="286"/>
      <c r="CR80" s="286"/>
      <c r="CS80" s="286"/>
      <c r="CT80" s="286"/>
      <c r="CU80" s="286"/>
      <c r="CV80" s="286"/>
      <c r="CW80" s="286"/>
      <c r="CX80" s="286"/>
      <c r="CY80" s="286"/>
      <c r="CZ80" s="286"/>
      <c r="DA80" s="286"/>
      <c r="DB80" s="286"/>
      <c r="DC80" s="286"/>
      <c r="DD80" s="286"/>
      <c r="DE80" s="286"/>
      <c r="DF80" s="286"/>
      <c r="DG80" s="286"/>
      <c r="DH80" s="286"/>
      <c r="DI80" s="286"/>
      <c r="DJ80" s="286"/>
      <c r="DK80" s="286"/>
      <c r="DL80" s="286"/>
      <c r="DM80" s="286"/>
      <c r="DN80" s="286"/>
      <c r="DO80" s="286"/>
      <c r="DP80" s="286"/>
      <c r="DQ80" s="286"/>
      <c r="DR80" s="286"/>
      <c r="DS80" s="286"/>
      <c r="DT80" s="286"/>
      <c r="DU80" s="286"/>
      <c r="DV80" s="286"/>
      <c r="DW80" s="286"/>
      <c r="DX80" s="286"/>
      <c r="DY80" s="286"/>
      <c r="DZ80" s="286"/>
      <c r="EA80" s="286"/>
      <c r="EB80" s="286"/>
      <c r="EC80" s="286"/>
      <c r="ED80" s="286"/>
      <c r="EE80" s="286"/>
      <c r="EF80" s="286"/>
      <c r="EG80" s="286"/>
      <c r="EH80" s="286"/>
      <c r="EI80" s="286"/>
      <c r="EJ80" s="286"/>
      <c r="EK80" s="286"/>
      <c r="EL80" s="286"/>
      <c r="EM80" s="286"/>
      <c r="EN80" s="286"/>
      <c r="EO80" s="286"/>
      <c r="EP80" s="286"/>
      <c r="EQ80" s="286"/>
      <c r="ER80" s="286"/>
      <c r="ES80" s="286"/>
      <c r="ET80" s="286"/>
      <c r="EU80" s="286"/>
      <c r="EV80" s="286"/>
      <c r="EW80" s="286"/>
      <c r="EX80" s="286"/>
      <c r="EY80" s="286"/>
      <c r="EZ80" s="286"/>
      <c r="FA80" s="286"/>
      <c r="FB80" s="286"/>
      <c r="FC80" s="286"/>
      <c r="FD80" s="286"/>
      <c r="FE80" s="286"/>
      <c r="FF80" s="286"/>
      <c r="FG80" s="286"/>
      <c r="FH80" s="286"/>
      <c r="FI80" s="286"/>
      <c r="FJ80" s="286"/>
      <c r="FK80" s="286"/>
      <c r="FL80" s="286"/>
      <c r="FM80" s="286"/>
      <c r="FN80" s="286"/>
      <c r="FO80" s="286"/>
      <c r="FP80" s="286"/>
      <c r="FQ80" s="286"/>
      <c r="FR80" s="286"/>
      <c r="FS80" s="286"/>
      <c r="FT80" s="286"/>
    </row>
  </sheetData>
  <mergeCells count="251">
    <mergeCell ref="B10:B14"/>
    <mergeCell ref="B15:B19"/>
    <mergeCell ref="B20:B24"/>
    <mergeCell ref="B25:B29"/>
    <mergeCell ref="B30:B34"/>
    <mergeCell ref="B35:B39"/>
    <mergeCell ref="B40:B44"/>
    <mergeCell ref="B45:B49"/>
    <mergeCell ref="B50:B54"/>
    <mergeCell ref="P55:P59"/>
    <mergeCell ref="Q55:Q59"/>
    <mergeCell ref="R55:R59"/>
    <mergeCell ref="S55:S59"/>
    <mergeCell ref="T55:T59"/>
    <mergeCell ref="J55:J59"/>
    <mergeCell ref="K55:K59"/>
    <mergeCell ref="L55:L59"/>
    <mergeCell ref="M55:M59"/>
    <mergeCell ref="N55:N59"/>
    <mergeCell ref="O55:O5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S50:S54"/>
    <mergeCell ref="T50:T54"/>
    <mergeCell ref="N50:N54"/>
    <mergeCell ref="P50:P54"/>
    <mergeCell ref="Q50:Q54"/>
    <mergeCell ref="R50:R54"/>
    <mergeCell ref="A45:A4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S40:S44"/>
    <mergeCell ref="T40:T44"/>
    <mergeCell ref="N40:N44"/>
    <mergeCell ref="P40:P44"/>
    <mergeCell ref="Q40:Q44"/>
    <mergeCell ref="R40:R44"/>
    <mergeCell ref="A35:A39"/>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S25:S29"/>
    <mergeCell ref="T25:T29"/>
    <mergeCell ref="A30:A34"/>
    <mergeCell ref="C30:C34"/>
    <mergeCell ref="D30:D34"/>
    <mergeCell ref="E30:E34"/>
    <mergeCell ref="F30:F34"/>
    <mergeCell ref="J25:J29"/>
    <mergeCell ref="K25:K29"/>
    <mergeCell ref="L25:L29"/>
    <mergeCell ref="M25:M29"/>
    <mergeCell ref="N25:N29"/>
    <mergeCell ref="S30:S34"/>
    <mergeCell ref="T30:T34"/>
    <mergeCell ref="N30:N34"/>
    <mergeCell ref="P30:P34"/>
    <mergeCell ref="Q30:Q34"/>
    <mergeCell ref="R30:R34"/>
    <mergeCell ref="S20:S24"/>
    <mergeCell ref="T20:T24"/>
    <mergeCell ref="A25:A29"/>
    <mergeCell ref="C25:C29"/>
    <mergeCell ref="D25:D29"/>
    <mergeCell ref="E25:E29"/>
    <mergeCell ref="F25:F29"/>
    <mergeCell ref="G25:G29"/>
    <mergeCell ref="H25:H29"/>
    <mergeCell ref="I25:I29"/>
    <mergeCell ref="M20:M24"/>
    <mergeCell ref="N20:N24"/>
    <mergeCell ref="P20:P24"/>
    <mergeCell ref="Q20:Q24"/>
    <mergeCell ref="R20:R24"/>
    <mergeCell ref="G20:G24"/>
    <mergeCell ref="H20:H24"/>
    <mergeCell ref="I20:I24"/>
    <mergeCell ref="J20:J24"/>
    <mergeCell ref="K20:K24"/>
    <mergeCell ref="L20:L24"/>
    <mergeCell ref="P25:P29"/>
    <mergeCell ref="Q25:Q29"/>
    <mergeCell ref="R25:R29"/>
    <mergeCell ref="A20:A24"/>
    <mergeCell ref="C20:C24"/>
    <mergeCell ref="D20:D24"/>
    <mergeCell ref="E20:E24"/>
    <mergeCell ref="F20:F24"/>
    <mergeCell ref="J15:J19"/>
    <mergeCell ref="K15:K19"/>
    <mergeCell ref="L15:L19"/>
    <mergeCell ref="M15:M19"/>
    <mergeCell ref="J10:J14"/>
    <mergeCell ref="K10:K14"/>
    <mergeCell ref="L10:L14"/>
    <mergeCell ref="P15:P19"/>
    <mergeCell ref="Q15:Q19"/>
    <mergeCell ref="R15:R19"/>
    <mergeCell ref="S15:S19"/>
    <mergeCell ref="T15:T19"/>
    <mergeCell ref="N15:N19"/>
    <mergeCell ref="O10:O14"/>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P10:P14"/>
    <mergeCell ref="Q10:Q14"/>
    <mergeCell ref="R10:R14"/>
    <mergeCell ref="G10:G14"/>
    <mergeCell ref="H10:H14"/>
    <mergeCell ref="I10:I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60:A64"/>
    <mergeCell ref="B60:B64"/>
    <mergeCell ref="C60:C64"/>
    <mergeCell ref="D60:D64"/>
    <mergeCell ref="E60:E64"/>
    <mergeCell ref="F60:F64"/>
    <mergeCell ref="G60:G64"/>
    <mergeCell ref="B65:B69"/>
    <mergeCell ref="C65:C69"/>
    <mergeCell ref="D65:D69"/>
    <mergeCell ref="E65:E69"/>
    <mergeCell ref="F65:F69"/>
    <mergeCell ref="G65:G69"/>
    <mergeCell ref="A65:A69"/>
    <mergeCell ref="H60:H64"/>
    <mergeCell ref="I60:I64"/>
    <mergeCell ref="J60:J64"/>
    <mergeCell ref="K60:K64"/>
    <mergeCell ref="L60:L64"/>
    <mergeCell ref="M60:M64"/>
    <mergeCell ref="H65:H69"/>
    <mergeCell ref="I65:I69"/>
    <mergeCell ref="J65:J69"/>
    <mergeCell ref="K65:K69"/>
    <mergeCell ref="L65:L69"/>
    <mergeCell ref="M65:M69"/>
    <mergeCell ref="S60:S64"/>
    <mergeCell ref="T60:T64"/>
    <mergeCell ref="N60:N64"/>
    <mergeCell ref="N65:N69"/>
    <mergeCell ref="O60:O64"/>
    <mergeCell ref="P60:P64"/>
    <mergeCell ref="P65:P69"/>
    <mergeCell ref="O65:O69"/>
    <mergeCell ref="Q60:Q64"/>
    <mergeCell ref="R60:R64"/>
    <mergeCell ref="Q65:Q69"/>
    <mergeCell ref="R65:R69"/>
    <mergeCell ref="S65:S69"/>
    <mergeCell ref="T65:T69"/>
  </mergeCells>
  <conditionalFormatting sqref="D8:G8 H7 H70:J1048576 A7:B7 O10">
    <cfRule type="containsText" dxfId="1310" priority="717" operator="containsText" text="3- Moderado">
      <formula>NOT(ISERROR(SEARCH("3- Moderado",A7)))</formula>
    </cfRule>
    <cfRule type="containsText" dxfId="1309" priority="718" operator="containsText" text="6- Moderado">
      <formula>NOT(ISERROR(SEARCH("6- Moderado",A7)))</formula>
    </cfRule>
    <cfRule type="containsText" dxfId="1308" priority="719" operator="containsText" text="4- Moderado">
      <formula>NOT(ISERROR(SEARCH("4- Moderado",A7)))</formula>
    </cfRule>
    <cfRule type="containsText" dxfId="1307" priority="720" operator="containsText" text="3- Bajo">
      <formula>NOT(ISERROR(SEARCH("3- Bajo",A7)))</formula>
    </cfRule>
    <cfRule type="containsText" dxfId="1306" priority="721" operator="containsText" text="4- Bajo">
      <formula>NOT(ISERROR(SEARCH("4- Bajo",A7)))</formula>
    </cfRule>
    <cfRule type="containsText" dxfId="1305" priority="722" operator="containsText" text="1- Bajo">
      <formula>NOT(ISERROR(SEARCH("1- Bajo",A7)))</formula>
    </cfRule>
  </conditionalFormatting>
  <conditionalFormatting sqref="H8:J8">
    <cfRule type="containsText" dxfId="1304" priority="710" operator="containsText" text="3- Moderado">
      <formula>NOT(ISERROR(SEARCH("3- Moderado",H8)))</formula>
    </cfRule>
    <cfRule type="containsText" dxfId="1303" priority="711" operator="containsText" text="6- Moderado">
      <formula>NOT(ISERROR(SEARCH("6- Moderado",H8)))</formula>
    </cfRule>
    <cfRule type="containsText" dxfId="1302" priority="712" operator="containsText" text="4- Moderado">
      <formula>NOT(ISERROR(SEARCH("4- Moderado",H8)))</formula>
    </cfRule>
    <cfRule type="containsText" dxfId="1301" priority="713" operator="containsText" text="3- Bajo">
      <formula>NOT(ISERROR(SEARCH("3- Bajo",H8)))</formula>
    </cfRule>
    <cfRule type="containsText" dxfId="1300" priority="714" operator="containsText" text="4- Bajo">
      <formula>NOT(ISERROR(SEARCH("4- Bajo",H8)))</formula>
    </cfRule>
    <cfRule type="containsText" dxfId="1299" priority="716" operator="containsText" text="1- Bajo">
      <formula>NOT(ISERROR(SEARCH("1- Bajo",H8)))</formula>
    </cfRule>
  </conditionalFormatting>
  <conditionalFormatting sqref="J8 J70:J1048576">
    <cfRule type="containsText" dxfId="1298" priority="699" operator="containsText" text="25- Extremo">
      <formula>NOT(ISERROR(SEARCH("25- Extremo",J8)))</formula>
    </cfRule>
    <cfRule type="containsText" dxfId="1297" priority="700" operator="containsText" text="20- Extremo">
      <formula>NOT(ISERROR(SEARCH("20- Extremo",J8)))</formula>
    </cfRule>
    <cfRule type="containsText" dxfId="1296" priority="701" operator="containsText" text="15- Extremo">
      <formula>NOT(ISERROR(SEARCH("15- Extremo",J8)))</formula>
    </cfRule>
    <cfRule type="containsText" dxfId="1295" priority="702" operator="containsText" text="10- Extremo">
      <formula>NOT(ISERROR(SEARCH("10- Extremo",J8)))</formula>
    </cfRule>
    <cfRule type="containsText" dxfId="1294" priority="703" operator="containsText" text="5- Extremo">
      <formula>NOT(ISERROR(SEARCH("5- Extremo",J8)))</formula>
    </cfRule>
    <cfRule type="containsText" dxfId="1293" priority="704" operator="containsText" text="12- Alto">
      <formula>NOT(ISERROR(SEARCH("12- Alto",J8)))</formula>
    </cfRule>
    <cfRule type="containsText" dxfId="1292" priority="705" operator="containsText" text="10- Alto">
      <formula>NOT(ISERROR(SEARCH("10- Alto",J8)))</formula>
    </cfRule>
    <cfRule type="containsText" dxfId="1291" priority="706" operator="containsText" text="9- Alto">
      <formula>NOT(ISERROR(SEARCH("9- Alto",J8)))</formula>
    </cfRule>
    <cfRule type="containsText" dxfId="1290" priority="707" operator="containsText" text="8- Alto">
      <formula>NOT(ISERROR(SEARCH("8- Alto",J8)))</formula>
    </cfRule>
    <cfRule type="containsText" dxfId="1289" priority="708" operator="containsText" text="5- Alto">
      <formula>NOT(ISERROR(SEARCH("5- Alto",J8)))</formula>
    </cfRule>
    <cfRule type="containsText" dxfId="1288" priority="709" operator="containsText" text="4- Alto">
      <formula>NOT(ISERROR(SEARCH("4- Alto",J8)))</formula>
    </cfRule>
    <cfRule type="containsText" dxfId="1287" priority="715" operator="containsText" text="2- Bajo">
      <formula>NOT(ISERROR(SEARCH("2- Bajo",J8)))</formula>
    </cfRule>
  </conditionalFormatting>
  <conditionalFormatting sqref="K10:L10 K15:L15 K20:L20">
    <cfRule type="containsText" dxfId="1286" priority="693" operator="containsText" text="3- Moderado">
      <formula>NOT(ISERROR(SEARCH("3- Moderado",K10)))</formula>
    </cfRule>
    <cfRule type="containsText" dxfId="1285" priority="694" operator="containsText" text="6- Moderado">
      <formula>NOT(ISERROR(SEARCH("6- Moderado",K10)))</formula>
    </cfRule>
    <cfRule type="containsText" dxfId="1284" priority="695" operator="containsText" text="4- Moderado">
      <formula>NOT(ISERROR(SEARCH("4- Moderado",K10)))</formula>
    </cfRule>
    <cfRule type="containsText" dxfId="1283" priority="696" operator="containsText" text="3- Bajo">
      <formula>NOT(ISERROR(SEARCH("3- Bajo",K10)))</formula>
    </cfRule>
    <cfRule type="containsText" dxfId="1282" priority="697" operator="containsText" text="4- Bajo">
      <formula>NOT(ISERROR(SEARCH("4- Bajo",K10)))</formula>
    </cfRule>
    <cfRule type="containsText" dxfId="1281" priority="698" operator="containsText" text="1- Bajo">
      <formula>NOT(ISERROR(SEARCH("1- Bajo",K10)))</formula>
    </cfRule>
  </conditionalFormatting>
  <conditionalFormatting sqref="H10:I10 H15:I15 H20:I20">
    <cfRule type="containsText" dxfId="1280" priority="687" operator="containsText" text="3- Moderado">
      <formula>NOT(ISERROR(SEARCH("3- Moderado",H10)))</formula>
    </cfRule>
    <cfRule type="containsText" dxfId="1279" priority="688" operator="containsText" text="6- Moderado">
      <formula>NOT(ISERROR(SEARCH("6- Moderado",H10)))</formula>
    </cfRule>
    <cfRule type="containsText" dxfId="1278" priority="689" operator="containsText" text="4- Moderado">
      <formula>NOT(ISERROR(SEARCH("4- Moderado",H10)))</formula>
    </cfRule>
    <cfRule type="containsText" dxfId="1277" priority="690" operator="containsText" text="3- Bajo">
      <formula>NOT(ISERROR(SEARCH("3- Bajo",H10)))</formula>
    </cfRule>
    <cfRule type="containsText" dxfId="1276" priority="691" operator="containsText" text="4- Bajo">
      <formula>NOT(ISERROR(SEARCH("4- Bajo",H10)))</formula>
    </cfRule>
    <cfRule type="containsText" dxfId="1275" priority="692" operator="containsText" text="1- Bajo">
      <formula>NOT(ISERROR(SEARCH("1- Bajo",H10)))</formula>
    </cfRule>
  </conditionalFormatting>
  <conditionalFormatting sqref="A10:E10 E15 A15:B15 B20 B25 B30 B35 B40 B45 B50 B55 B60 B65">
    <cfRule type="containsText" dxfId="1274" priority="681" operator="containsText" text="3- Moderado">
      <formula>NOT(ISERROR(SEARCH("3- Moderado",A10)))</formula>
    </cfRule>
    <cfRule type="containsText" dxfId="1273" priority="682" operator="containsText" text="6- Moderado">
      <formula>NOT(ISERROR(SEARCH("6- Moderado",A10)))</formula>
    </cfRule>
    <cfRule type="containsText" dxfId="1272" priority="683" operator="containsText" text="4- Moderado">
      <formula>NOT(ISERROR(SEARCH("4- Moderado",A10)))</formula>
    </cfRule>
    <cfRule type="containsText" dxfId="1271" priority="684" operator="containsText" text="3- Bajo">
      <formula>NOT(ISERROR(SEARCH("3- Bajo",A10)))</formula>
    </cfRule>
    <cfRule type="containsText" dxfId="1270" priority="685" operator="containsText" text="4- Bajo">
      <formula>NOT(ISERROR(SEARCH("4- Bajo",A10)))</formula>
    </cfRule>
    <cfRule type="containsText" dxfId="1269" priority="686" operator="containsText" text="1- Bajo">
      <formula>NOT(ISERROR(SEARCH("1- Bajo",A10)))</formula>
    </cfRule>
  </conditionalFormatting>
  <conditionalFormatting sqref="F10:G10 F15:G15">
    <cfRule type="containsText" dxfId="1268" priority="675" operator="containsText" text="3- Moderado">
      <formula>NOT(ISERROR(SEARCH("3- Moderado",F10)))</formula>
    </cfRule>
    <cfRule type="containsText" dxfId="1267" priority="676" operator="containsText" text="6- Moderado">
      <formula>NOT(ISERROR(SEARCH("6- Moderado",F10)))</formula>
    </cfRule>
    <cfRule type="containsText" dxfId="1266" priority="677" operator="containsText" text="4- Moderado">
      <formula>NOT(ISERROR(SEARCH("4- Moderado",F10)))</formula>
    </cfRule>
    <cfRule type="containsText" dxfId="1265" priority="678" operator="containsText" text="3- Bajo">
      <formula>NOT(ISERROR(SEARCH("3- Bajo",F10)))</formula>
    </cfRule>
    <cfRule type="containsText" dxfId="1264" priority="679" operator="containsText" text="4- Bajo">
      <formula>NOT(ISERROR(SEARCH("4- Bajo",F10)))</formula>
    </cfRule>
    <cfRule type="containsText" dxfId="1263" priority="680" operator="containsText" text="1- Bajo">
      <formula>NOT(ISERROR(SEARCH("1- Bajo",F10)))</formula>
    </cfRule>
  </conditionalFormatting>
  <conditionalFormatting sqref="K8">
    <cfRule type="containsText" dxfId="1262" priority="669" operator="containsText" text="3- Moderado">
      <formula>NOT(ISERROR(SEARCH("3- Moderado",K8)))</formula>
    </cfRule>
    <cfRule type="containsText" dxfId="1261" priority="670" operator="containsText" text="6- Moderado">
      <formula>NOT(ISERROR(SEARCH("6- Moderado",K8)))</formula>
    </cfRule>
    <cfRule type="containsText" dxfId="1260" priority="671" operator="containsText" text="4- Moderado">
      <formula>NOT(ISERROR(SEARCH("4- Moderado",K8)))</formula>
    </cfRule>
    <cfRule type="containsText" dxfId="1259" priority="672" operator="containsText" text="3- Bajo">
      <formula>NOT(ISERROR(SEARCH("3- Bajo",K8)))</formula>
    </cfRule>
    <cfRule type="containsText" dxfId="1258" priority="673" operator="containsText" text="4- Bajo">
      <formula>NOT(ISERROR(SEARCH("4- Bajo",K8)))</formula>
    </cfRule>
    <cfRule type="containsText" dxfId="1257" priority="674" operator="containsText" text="1- Bajo">
      <formula>NOT(ISERROR(SEARCH("1- Bajo",K8)))</formula>
    </cfRule>
  </conditionalFormatting>
  <conditionalFormatting sqref="L8">
    <cfRule type="containsText" dxfId="1256" priority="663" operator="containsText" text="3- Moderado">
      <formula>NOT(ISERROR(SEARCH("3- Moderado",L8)))</formula>
    </cfRule>
    <cfRule type="containsText" dxfId="1255" priority="664" operator="containsText" text="6- Moderado">
      <formula>NOT(ISERROR(SEARCH("6- Moderado",L8)))</formula>
    </cfRule>
    <cfRule type="containsText" dxfId="1254" priority="665" operator="containsText" text="4- Moderado">
      <formula>NOT(ISERROR(SEARCH("4- Moderado",L8)))</formula>
    </cfRule>
    <cfRule type="containsText" dxfId="1253" priority="666" operator="containsText" text="3- Bajo">
      <formula>NOT(ISERROR(SEARCH("3- Bajo",L8)))</formula>
    </cfRule>
    <cfRule type="containsText" dxfId="1252" priority="667" operator="containsText" text="4- Bajo">
      <formula>NOT(ISERROR(SEARCH("4- Bajo",L8)))</formula>
    </cfRule>
    <cfRule type="containsText" dxfId="1251" priority="668" operator="containsText" text="1- Bajo">
      <formula>NOT(ISERROR(SEARCH("1- Bajo",L8)))</formula>
    </cfRule>
  </conditionalFormatting>
  <conditionalFormatting sqref="M8">
    <cfRule type="containsText" dxfId="1250" priority="657" operator="containsText" text="3- Moderado">
      <formula>NOT(ISERROR(SEARCH("3- Moderado",M8)))</formula>
    </cfRule>
    <cfRule type="containsText" dxfId="1249" priority="658" operator="containsText" text="6- Moderado">
      <formula>NOT(ISERROR(SEARCH("6- Moderado",M8)))</formula>
    </cfRule>
    <cfRule type="containsText" dxfId="1248" priority="659" operator="containsText" text="4- Moderado">
      <formula>NOT(ISERROR(SEARCH("4- Moderado",M8)))</formula>
    </cfRule>
    <cfRule type="containsText" dxfId="1247" priority="660" operator="containsText" text="3- Bajo">
      <formula>NOT(ISERROR(SEARCH("3- Bajo",M8)))</formula>
    </cfRule>
    <cfRule type="containsText" dxfId="1246" priority="661" operator="containsText" text="4- Bajo">
      <formula>NOT(ISERROR(SEARCH("4- Bajo",M8)))</formula>
    </cfRule>
    <cfRule type="containsText" dxfId="1245" priority="662" operator="containsText" text="1- Bajo">
      <formula>NOT(ISERROR(SEARCH("1- Bajo",M8)))</formula>
    </cfRule>
  </conditionalFormatting>
  <conditionalFormatting sqref="J10:J24">
    <cfRule type="containsText" dxfId="1244" priority="652" operator="containsText" text="Bajo">
      <formula>NOT(ISERROR(SEARCH("Bajo",J10)))</formula>
    </cfRule>
    <cfRule type="containsText" dxfId="1243" priority="653" operator="containsText" text="Moderado">
      <formula>NOT(ISERROR(SEARCH("Moderado",J10)))</formula>
    </cfRule>
    <cfRule type="containsText" dxfId="1242" priority="654" operator="containsText" text="Alto">
      <formula>NOT(ISERROR(SEARCH("Alto",J10)))</formula>
    </cfRule>
    <cfRule type="containsText" dxfId="1241" priority="655" operator="containsText" text="Extremo">
      <formula>NOT(ISERROR(SEARCH("Extremo",J10)))</formula>
    </cfRule>
    <cfRule type="colorScale" priority="656">
      <colorScale>
        <cfvo type="min"/>
        <cfvo type="max"/>
        <color rgb="FFFF7128"/>
        <color rgb="FFFFEF9C"/>
      </colorScale>
    </cfRule>
  </conditionalFormatting>
  <conditionalFormatting sqref="M10:M24">
    <cfRule type="containsText" dxfId="1240" priority="627" operator="containsText" text="Moderado">
      <formula>NOT(ISERROR(SEARCH("Moderado",M10)))</formula>
    </cfRule>
    <cfRule type="containsText" dxfId="1239" priority="647" operator="containsText" text="Bajo">
      <formula>NOT(ISERROR(SEARCH("Bajo",M10)))</formula>
    </cfRule>
    <cfRule type="containsText" dxfId="1238" priority="648" operator="containsText" text="Moderado">
      <formula>NOT(ISERROR(SEARCH("Moderado",M10)))</formula>
    </cfRule>
    <cfRule type="containsText" dxfId="1237" priority="649" operator="containsText" text="Alto">
      <formula>NOT(ISERROR(SEARCH("Alto",M10)))</formula>
    </cfRule>
    <cfRule type="containsText" dxfId="1236" priority="650" operator="containsText" text="Extremo">
      <formula>NOT(ISERROR(SEARCH("Extremo",M10)))</formula>
    </cfRule>
    <cfRule type="colorScale" priority="651">
      <colorScale>
        <cfvo type="min"/>
        <cfvo type="max"/>
        <color rgb="FFFF7128"/>
        <color rgb="FFFFEF9C"/>
      </colorScale>
    </cfRule>
  </conditionalFormatting>
  <conditionalFormatting sqref="N10 N15 N20">
    <cfRule type="containsText" dxfId="1235" priority="641" operator="containsText" text="3- Moderado">
      <formula>NOT(ISERROR(SEARCH("3- Moderado",N10)))</formula>
    </cfRule>
    <cfRule type="containsText" dxfId="1234" priority="642" operator="containsText" text="6- Moderado">
      <formula>NOT(ISERROR(SEARCH("6- Moderado",N10)))</formula>
    </cfRule>
    <cfRule type="containsText" dxfId="1233" priority="643" operator="containsText" text="4- Moderado">
      <formula>NOT(ISERROR(SEARCH("4- Moderado",N10)))</formula>
    </cfRule>
    <cfRule type="containsText" dxfId="1232" priority="644" operator="containsText" text="3- Bajo">
      <formula>NOT(ISERROR(SEARCH("3- Bajo",N10)))</formula>
    </cfRule>
    <cfRule type="containsText" dxfId="1231" priority="645" operator="containsText" text="4- Bajo">
      <formula>NOT(ISERROR(SEARCH("4- Bajo",N10)))</formula>
    </cfRule>
    <cfRule type="containsText" dxfId="1230" priority="646" operator="containsText" text="1- Bajo">
      <formula>NOT(ISERROR(SEARCH("1- Bajo",N10)))</formula>
    </cfRule>
  </conditionalFormatting>
  <conditionalFormatting sqref="H10:H24">
    <cfRule type="containsText" dxfId="1229" priority="628" operator="containsText" text="Muy Alta">
      <formula>NOT(ISERROR(SEARCH("Muy Alta",H10)))</formula>
    </cfRule>
    <cfRule type="containsText" dxfId="1228" priority="629" operator="containsText" text="Alta">
      <formula>NOT(ISERROR(SEARCH("Alta",H10)))</formula>
    </cfRule>
    <cfRule type="containsText" dxfId="1227" priority="630" operator="containsText" text="Muy Alta">
      <formula>NOT(ISERROR(SEARCH("Muy Alta",H10)))</formula>
    </cfRule>
    <cfRule type="containsText" dxfId="1226" priority="635" operator="containsText" text="Muy Baja">
      <formula>NOT(ISERROR(SEARCH("Muy Baja",H10)))</formula>
    </cfRule>
    <cfRule type="containsText" dxfId="1225" priority="636" operator="containsText" text="Baja">
      <formula>NOT(ISERROR(SEARCH("Baja",H10)))</formula>
    </cfRule>
    <cfRule type="containsText" dxfId="1224" priority="637" operator="containsText" text="Media">
      <formula>NOT(ISERROR(SEARCH("Media",H10)))</formula>
    </cfRule>
    <cfRule type="containsText" dxfId="1223" priority="638" operator="containsText" text="Alta">
      <formula>NOT(ISERROR(SEARCH("Alta",H10)))</formula>
    </cfRule>
    <cfRule type="containsText" dxfId="1222" priority="640" operator="containsText" text="Muy Alta">
      <formula>NOT(ISERROR(SEARCH("Muy Alta",H10)))</formula>
    </cfRule>
  </conditionalFormatting>
  <conditionalFormatting sqref="I10:I24">
    <cfRule type="containsText" dxfId="1221" priority="631" operator="containsText" text="Catastrófico">
      <formula>NOT(ISERROR(SEARCH("Catastrófico",I10)))</formula>
    </cfRule>
    <cfRule type="containsText" dxfId="1220" priority="632" operator="containsText" text="Mayor">
      <formula>NOT(ISERROR(SEARCH("Mayor",I10)))</formula>
    </cfRule>
    <cfRule type="containsText" dxfId="1219" priority="633" operator="containsText" text="Menor">
      <formula>NOT(ISERROR(SEARCH("Menor",I10)))</formula>
    </cfRule>
    <cfRule type="containsText" dxfId="1218" priority="634" operator="containsText" text="Leve">
      <formula>NOT(ISERROR(SEARCH("Leve",I10)))</formula>
    </cfRule>
    <cfRule type="containsText" dxfId="1217" priority="639" operator="containsText" text="Moderado">
      <formula>NOT(ISERROR(SEARCH("Moderado",I10)))</formula>
    </cfRule>
  </conditionalFormatting>
  <conditionalFormatting sqref="K10:K24">
    <cfRule type="containsText" dxfId="1216" priority="626" operator="containsText" text="Media">
      <formula>NOT(ISERROR(SEARCH("Media",K10)))</formula>
    </cfRule>
  </conditionalFormatting>
  <conditionalFormatting sqref="L10:L24">
    <cfRule type="containsText" dxfId="1215" priority="625" operator="containsText" text="Moderado">
      <formula>NOT(ISERROR(SEARCH("Moderado",L10)))</formula>
    </cfRule>
  </conditionalFormatting>
  <conditionalFormatting sqref="C15">
    <cfRule type="containsText" dxfId="1214" priority="619" operator="containsText" text="3- Moderado">
      <formula>NOT(ISERROR(SEARCH("3- Moderado",C15)))</formula>
    </cfRule>
    <cfRule type="containsText" dxfId="1213" priority="620" operator="containsText" text="6- Moderado">
      <formula>NOT(ISERROR(SEARCH("6- Moderado",C15)))</formula>
    </cfRule>
    <cfRule type="containsText" dxfId="1212" priority="621" operator="containsText" text="4- Moderado">
      <formula>NOT(ISERROR(SEARCH("4- Moderado",C15)))</formula>
    </cfRule>
    <cfRule type="containsText" dxfId="1211" priority="622" operator="containsText" text="3- Bajo">
      <formula>NOT(ISERROR(SEARCH("3- Bajo",C15)))</formula>
    </cfRule>
    <cfRule type="containsText" dxfId="1210" priority="623" operator="containsText" text="4- Bajo">
      <formula>NOT(ISERROR(SEARCH("4- Bajo",C15)))</formula>
    </cfRule>
    <cfRule type="containsText" dxfId="1209" priority="624" operator="containsText" text="1- Bajo">
      <formula>NOT(ISERROR(SEARCH("1- Bajo",C15)))</formula>
    </cfRule>
  </conditionalFormatting>
  <conditionalFormatting sqref="D15">
    <cfRule type="containsText" dxfId="1208" priority="613" operator="containsText" text="3- Moderado">
      <formula>NOT(ISERROR(SEARCH("3- Moderado",D15)))</formula>
    </cfRule>
    <cfRule type="containsText" dxfId="1207" priority="614" operator="containsText" text="6- Moderado">
      <formula>NOT(ISERROR(SEARCH("6- Moderado",D15)))</formula>
    </cfRule>
    <cfRule type="containsText" dxfId="1206" priority="615" operator="containsText" text="4- Moderado">
      <formula>NOT(ISERROR(SEARCH("4- Moderado",D15)))</formula>
    </cfRule>
    <cfRule type="containsText" dxfId="1205" priority="616" operator="containsText" text="3- Bajo">
      <formula>NOT(ISERROR(SEARCH("3- Bajo",D15)))</formula>
    </cfRule>
    <cfRule type="containsText" dxfId="1204" priority="617" operator="containsText" text="4- Bajo">
      <formula>NOT(ISERROR(SEARCH("4- Bajo",D15)))</formula>
    </cfRule>
    <cfRule type="containsText" dxfId="1203" priority="618" operator="containsText" text="1- Bajo">
      <formula>NOT(ISERROR(SEARCH("1- Bajo",D15)))</formula>
    </cfRule>
  </conditionalFormatting>
  <conditionalFormatting sqref="J10:J24">
    <cfRule type="containsText" dxfId="1202" priority="612" operator="containsText" text="Moderado">
      <formula>NOT(ISERROR(SEARCH("Moderado",J10)))</formula>
    </cfRule>
  </conditionalFormatting>
  <conditionalFormatting sqref="J10:J24">
    <cfRule type="containsText" dxfId="1201" priority="610" operator="containsText" text="Bajo">
      <formula>NOT(ISERROR(SEARCH("Bajo",J10)))</formula>
    </cfRule>
    <cfRule type="containsText" dxfId="1200" priority="611" operator="containsText" text="Extremo">
      <formula>NOT(ISERROR(SEARCH("Extremo",J10)))</formula>
    </cfRule>
  </conditionalFormatting>
  <conditionalFormatting sqref="K10:K24">
    <cfRule type="containsText" dxfId="1199" priority="608" operator="containsText" text="Baja">
      <formula>NOT(ISERROR(SEARCH("Baja",K10)))</formula>
    </cfRule>
    <cfRule type="containsText" dxfId="1198" priority="609" operator="containsText" text="Muy Baja">
      <formula>NOT(ISERROR(SEARCH("Muy Baja",K10)))</formula>
    </cfRule>
  </conditionalFormatting>
  <conditionalFormatting sqref="K10:K24">
    <cfRule type="containsText" dxfId="1197" priority="606" operator="containsText" text="Muy Alta">
      <formula>NOT(ISERROR(SEARCH("Muy Alta",K10)))</formula>
    </cfRule>
    <cfRule type="containsText" dxfId="1196" priority="607" operator="containsText" text="Alta">
      <formula>NOT(ISERROR(SEARCH("Alta",K10)))</formula>
    </cfRule>
  </conditionalFormatting>
  <conditionalFormatting sqref="L10:L24">
    <cfRule type="containsText" dxfId="1195" priority="602" operator="containsText" text="Catastrófico">
      <formula>NOT(ISERROR(SEARCH("Catastrófico",L10)))</formula>
    </cfRule>
    <cfRule type="containsText" dxfId="1194" priority="603" operator="containsText" text="Mayor">
      <formula>NOT(ISERROR(SEARCH("Mayor",L10)))</formula>
    </cfRule>
    <cfRule type="containsText" dxfId="1193" priority="604" operator="containsText" text="Menor">
      <formula>NOT(ISERROR(SEARCH("Menor",L10)))</formula>
    </cfRule>
    <cfRule type="containsText" dxfId="1192" priority="605" operator="containsText" text="Leve">
      <formula>NOT(ISERROR(SEARCH("Leve",L10)))</formula>
    </cfRule>
  </conditionalFormatting>
  <conditionalFormatting sqref="A20 E20">
    <cfRule type="containsText" dxfId="1191" priority="596" operator="containsText" text="3- Moderado">
      <formula>NOT(ISERROR(SEARCH("3- Moderado",A20)))</formula>
    </cfRule>
    <cfRule type="containsText" dxfId="1190" priority="597" operator="containsText" text="6- Moderado">
      <formula>NOT(ISERROR(SEARCH("6- Moderado",A20)))</formula>
    </cfRule>
    <cfRule type="containsText" dxfId="1189" priority="598" operator="containsText" text="4- Moderado">
      <formula>NOT(ISERROR(SEARCH("4- Moderado",A20)))</formula>
    </cfRule>
    <cfRule type="containsText" dxfId="1188" priority="599" operator="containsText" text="3- Bajo">
      <formula>NOT(ISERROR(SEARCH("3- Bajo",A20)))</formula>
    </cfRule>
    <cfRule type="containsText" dxfId="1187" priority="600" operator="containsText" text="4- Bajo">
      <formula>NOT(ISERROR(SEARCH("4- Bajo",A20)))</formula>
    </cfRule>
    <cfRule type="containsText" dxfId="1186" priority="601" operator="containsText" text="1- Bajo">
      <formula>NOT(ISERROR(SEARCH("1- Bajo",A20)))</formula>
    </cfRule>
  </conditionalFormatting>
  <conditionalFormatting sqref="F20:G20">
    <cfRule type="containsText" dxfId="1185" priority="590" operator="containsText" text="3- Moderado">
      <formula>NOT(ISERROR(SEARCH("3- Moderado",F20)))</formula>
    </cfRule>
    <cfRule type="containsText" dxfId="1184" priority="591" operator="containsText" text="6- Moderado">
      <formula>NOT(ISERROR(SEARCH("6- Moderado",F20)))</formula>
    </cfRule>
    <cfRule type="containsText" dxfId="1183" priority="592" operator="containsText" text="4- Moderado">
      <formula>NOT(ISERROR(SEARCH("4- Moderado",F20)))</formula>
    </cfRule>
    <cfRule type="containsText" dxfId="1182" priority="593" operator="containsText" text="3- Bajo">
      <formula>NOT(ISERROR(SEARCH("3- Bajo",F20)))</formula>
    </cfRule>
    <cfRule type="containsText" dxfId="1181" priority="594" operator="containsText" text="4- Bajo">
      <formula>NOT(ISERROR(SEARCH("4- Bajo",F20)))</formula>
    </cfRule>
    <cfRule type="containsText" dxfId="1180" priority="595" operator="containsText" text="1- Bajo">
      <formula>NOT(ISERROR(SEARCH("1- Bajo",F20)))</formula>
    </cfRule>
  </conditionalFormatting>
  <conditionalFormatting sqref="C20">
    <cfRule type="containsText" dxfId="1179" priority="584" operator="containsText" text="3- Moderado">
      <formula>NOT(ISERROR(SEARCH("3- Moderado",C20)))</formula>
    </cfRule>
    <cfRule type="containsText" dxfId="1178" priority="585" operator="containsText" text="6- Moderado">
      <formula>NOT(ISERROR(SEARCH("6- Moderado",C20)))</formula>
    </cfRule>
    <cfRule type="containsText" dxfId="1177" priority="586" operator="containsText" text="4- Moderado">
      <formula>NOT(ISERROR(SEARCH("4- Moderado",C20)))</formula>
    </cfRule>
    <cfRule type="containsText" dxfId="1176" priority="587" operator="containsText" text="3- Bajo">
      <formula>NOT(ISERROR(SEARCH("3- Bajo",C20)))</formula>
    </cfRule>
    <cfRule type="containsText" dxfId="1175" priority="588" operator="containsText" text="4- Bajo">
      <formula>NOT(ISERROR(SEARCH("4- Bajo",C20)))</formula>
    </cfRule>
    <cfRule type="containsText" dxfId="1174" priority="589" operator="containsText" text="1- Bajo">
      <formula>NOT(ISERROR(SEARCH("1- Bajo",C20)))</formula>
    </cfRule>
  </conditionalFormatting>
  <conditionalFormatting sqref="D20">
    <cfRule type="containsText" dxfId="1173" priority="578" operator="containsText" text="3- Moderado">
      <formula>NOT(ISERROR(SEARCH("3- Moderado",D20)))</formula>
    </cfRule>
    <cfRule type="containsText" dxfId="1172" priority="579" operator="containsText" text="6- Moderado">
      <formula>NOT(ISERROR(SEARCH("6- Moderado",D20)))</formula>
    </cfRule>
    <cfRule type="containsText" dxfId="1171" priority="580" operator="containsText" text="4- Moderado">
      <formula>NOT(ISERROR(SEARCH("4- Moderado",D20)))</formula>
    </cfRule>
    <cfRule type="containsText" dxfId="1170" priority="581" operator="containsText" text="3- Bajo">
      <formula>NOT(ISERROR(SEARCH("3- Bajo",D20)))</formula>
    </cfRule>
    <cfRule type="containsText" dxfId="1169" priority="582" operator="containsText" text="4- Bajo">
      <formula>NOT(ISERROR(SEARCH("4- Bajo",D20)))</formula>
    </cfRule>
    <cfRule type="containsText" dxfId="1168" priority="583" operator="containsText" text="1- Bajo">
      <formula>NOT(ISERROR(SEARCH("1- Bajo",D20)))</formula>
    </cfRule>
  </conditionalFormatting>
  <conditionalFormatting sqref="K25:L25">
    <cfRule type="containsText" dxfId="1167" priority="572" operator="containsText" text="3- Moderado">
      <formula>NOT(ISERROR(SEARCH("3- Moderado",K25)))</formula>
    </cfRule>
    <cfRule type="containsText" dxfId="1166" priority="573" operator="containsText" text="6- Moderado">
      <formula>NOT(ISERROR(SEARCH("6- Moderado",K25)))</formula>
    </cfRule>
    <cfRule type="containsText" dxfId="1165" priority="574" operator="containsText" text="4- Moderado">
      <formula>NOT(ISERROR(SEARCH("4- Moderado",K25)))</formula>
    </cfRule>
    <cfRule type="containsText" dxfId="1164" priority="575" operator="containsText" text="3- Bajo">
      <formula>NOT(ISERROR(SEARCH("3- Bajo",K25)))</formula>
    </cfRule>
    <cfRule type="containsText" dxfId="1163" priority="576" operator="containsText" text="4- Bajo">
      <formula>NOT(ISERROR(SEARCH("4- Bajo",K25)))</formula>
    </cfRule>
    <cfRule type="containsText" dxfId="1162" priority="577" operator="containsText" text="1- Bajo">
      <formula>NOT(ISERROR(SEARCH("1- Bajo",K25)))</formula>
    </cfRule>
  </conditionalFormatting>
  <conditionalFormatting sqref="H25:I25">
    <cfRule type="containsText" dxfId="1161" priority="566" operator="containsText" text="3- Moderado">
      <formula>NOT(ISERROR(SEARCH("3- Moderado",H25)))</formula>
    </cfRule>
    <cfRule type="containsText" dxfId="1160" priority="567" operator="containsText" text="6- Moderado">
      <formula>NOT(ISERROR(SEARCH("6- Moderado",H25)))</formula>
    </cfRule>
    <cfRule type="containsText" dxfId="1159" priority="568" operator="containsText" text="4- Moderado">
      <formula>NOT(ISERROR(SEARCH("4- Moderado",H25)))</formula>
    </cfRule>
    <cfRule type="containsText" dxfId="1158" priority="569" operator="containsText" text="3- Bajo">
      <formula>NOT(ISERROR(SEARCH("3- Bajo",H25)))</formula>
    </cfRule>
    <cfRule type="containsText" dxfId="1157" priority="570" operator="containsText" text="4- Bajo">
      <formula>NOT(ISERROR(SEARCH("4- Bajo",H25)))</formula>
    </cfRule>
    <cfRule type="containsText" dxfId="1156" priority="571" operator="containsText" text="1- Bajo">
      <formula>NOT(ISERROR(SEARCH("1- Bajo",H25)))</formula>
    </cfRule>
  </conditionalFormatting>
  <conditionalFormatting sqref="A25 C25:E25">
    <cfRule type="containsText" dxfId="1155" priority="560" operator="containsText" text="3- Moderado">
      <formula>NOT(ISERROR(SEARCH("3- Moderado",A25)))</formula>
    </cfRule>
    <cfRule type="containsText" dxfId="1154" priority="561" operator="containsText" text="6- Moderado">
      <formula>NOT(ISERROR(SEARCH("6- Moderado",A25)))</formula>
    </cfRule>
    <cfRule type="containsText" dxfId="1153" priority="562" operator="containsText" text="4- Moderado">
      <formula>NOT(ISERROR(SEARCH("4- Moderado",A25)))</formula>
    </cfRule>
    <cfRule type="containsText" dxfId="1152" priority="563" operator="containsText" text="3- Bajo">
      <formula>NOT(ISERROR(SEARCH("3- Bajo",A25)))</formula>
    </cfRule>
    <cfRule type="containsText" dxfId="1151" priority="564" operator="containsText" text="4- Bajo">
      <formula>NOT(ISERROR(SEARCH("4- Bajo",A25)))</formula>
    </cfRule>
    <cfRule type="containsText" dxfId="1150" priority="565" operator="containsText" text="1- Bajo">
      <formula>NOT(ISERROR(SEARCH("1- Bajo",A25)))</formula>
    </cfRule>
  </conditionalFormatting>
  <conditionalFormatting sqref="F25:G25">
    <cfRule type="containsText" dxfId="1149" priority="554" operator="containsText" text="3- Moderado">
      <formula>NOT(ISERROR(SEARCH("3- Moderado",F25)))</formula>
    </cfRule>
    <cfRule type="containsText" dxfId="1148" priority="555" operator="containsText" text="6- Moderado">
      <formula>NOT(ISERROR(SEARCH("6- Moderado",F25)))</formula>
    </cfRule>
    <cfRule type="containsText" dxfId="1147" priority="556" operator="containsText" text="4- Moderado">
      <formula>NOT(ISERROR(SEARCH("4- Moderado",F25)))</formula>
    </cfRule>
    <cfRule type="containsText" dxfId="1146" priority="557" operator="containsText" text="3- Bajo">
      <formula>NOT(ISERROR(SEARCH("3- Bajo",F25)))</formula>
    </cfRule>
    <cfRule type="containsText" dxfId="1145" priority="558" operator="containsText" text="4- Bajo">
      <formula>NOT(ISERROR(SEARCH("4- Bajo",F25)))</formula>
    </cfRule>
    <cfRule type="containsText" dxfId="1144" priority="559" operator="containsText" text="1- Bajo">
      <formula>NOT(ISERROR(SEARCH("1- Bajo",F25)))</formula>
    </cfRule>
  </conditionalFormatting>
  <conditionalFormatting sqref="J25:J29">
    <cfRule type="containsText" dxfId="1143" priority="549" operator="containsText" text="Bajo">
      <formula>NOT(ISERROR(SEARCH("Bajo",J25)))</formula>
    </cfRule>
    <cfRule type="containsText" dxfId="1142" priority="550" operator="containsText" text="Moderado">
      <formula>NOT(ISERROR(SEARCH("Moderado",J25)))</formula>
    </cfRule>
    <cfRule type="containsText" dxfId="1141" priority="551" operator="containsText" text="Alto">
      <formula>NOT(ISERROR(SEARCH("Alto",J25)))</formula>
    </cfRule>
    <cfRule type="containsText" dxfId="1140" priority="552" operator="containsText" text="Extremo">
      <formula>NOT(ISERROR(SEARCH("Extremo",J25)))</formula>
    </cfRule>
    <cfRule type="colorScale" priority="553">
      <colorScale>
        <cfvo type="min"/>
        <cfvo type="max"/>
        <color rgb="FFFF7128"/>
        <color rgb="FFFFEF9C"/>
      </colorScale>
    </cfRule>
  </conditionalFormatting>
  <conditionalFormatting sqref="M25:M29">
    <cfRule type="containsText" dxfId="1139" priority="524" operator="containsText" text="Moderado">
      <formula>NOT(ISERROR(SEARCH("Moderado",M25)))</formula>
    </cfRule>
    <cfRule type="containsText" dxfId="1138" priority="544" operator="containsText" text="Bajo">
      <formula>NOT(ISERROR(SEARCH("Bajo",M25)))</formula>
    </cfRule>
    <cfRule type="containsText" dxfId="1137" priority="545" operator="containsText" text="Moderado">
      <formula>NOT(ISERROR(SEARCH("Moderado",M25)))</formula>
    </cfRule>
    <cfRule type="containsText" dxfId="1136" priority="546" operator="containsText" text="Alto">
      <formula>NOT(ISERROR(SEARCH("Alto",M25)))</formula>
    </cfRule>
    <cfRule type="containsText" dxfId="1135" priority="547" operator="containsText" text="Extremo">
      <formula>NOT(ISERROR(SEARCH("Extremo",M25)))</formula>
    </cfRule>
    <cfRule type="colorScale" priority="548">
      <colorScale>
        <cfvo type="min"/>
        <cfvo type="max"/>
        <color rgb="FFFF7128"/>
        <color rgb="FFFFEF9C"/>
      </colorScale>
    </cfRule>
  </conditionalFormatting>
  <conditionalFormatting sqref="N25">
    <cfRule type="containsText" dxfId="1134" priority="538" operator="containsText" text="3- Moderado">
      <formula>NOT(ISERROR(SEARCH("3- Moderado",N25)))</formula>
    </cfRule>
    <cfRule type="containsText" dxfId="1133" priority="539" operator="containsText" text="6- Moderado">
      <formula>NOT(ISERROR(SEARCH("6- Moderado",N25)))</formula>
    </cfRule>
    <cfRule type="containsText" dxfId="1132" priority="540" operator="containsText" text="4- Moderado">
      <formula>NOT(ISERROR(SEARCH("4- Moderado",N25)))</formula>
    </cfRule>
    <cfRule type="containsText" dxfId="1131" priority="541" operator="containsText" text="3- Bajo">
      <formula>NOT(ISERROR(SEARCH("3- Bajo",N25)))</formula>
    </cfRule>
    <cfRule type="containsText" dxfId="1130" priority="542" operator="containsText" text="4- Bajo">
      <formula>NOT(ISERROR(SEARCH("4- Bajo",N25)))</formula>
    </cfRule>
    <cfRule type="containsText" dxfId="1129" priority="543" operator="containsText" text="1- Bajo">
      <formula>NOT(ISERROR(SEARCH("1- Bajo",N25)))</formula>
    </cfRule>
  </conditionalFormatting>
  <conditionalFormatting sqref="H25:H29">
    <cfRule type="containsText" dxfId="1128" priority="525" operator="containsText" text="Muy Alta">
      <formula>NOT(ISERROR(SEARCH("Muy Alta",H25)))</formula>
    </cfRule>
    <cfRule type="containsText" dxfId="1127" priority="526" operator="containsText" text="Alta">
      <formula>NOT(ISERROR(SEARCH("Alta",H25)))</formula>
    </cfRule>
    <cfRule type="containsText" dxfId="1126" priority="527" operator="containsText" text="Muy Alta">
      <formula>NOT(ISERROR(SEARCH("Muy Alta",H25)))</formula>
    </cfRule>
    <cfRule type="containsText" dxfId="1125" priority="532" operator="containsText" text="Muy Baja">
      <formula>NOT(ISERROR(SEARCH("Muy Baja",H25)))</formula>
    </cfRule>
    <cfRule type="containsText" dxfId="1124" priority="533" operator="containsText" text="Baja">
      <formula>NOT(ISERROR(SEARCH("Baja",H25)))</formula>
    </cfRule>
    <cfRule type="containsText" dxfId="1123" priority="534" operator="containsText" text="Media">
      <formula>NOT(ISERROR(SEARCH("Media",H25)))</formula>
    </cfRule>
    <cfRule type="containsText" dxfId="1122" priority="535" operator="containsText" text="Alta">
      <formula>NOT(ISERROR(SEARCH("Alta",H25)))</formula>
    </cfRule>
    <cfRule type="containsText" dxfId="1121" priority="537" operator="containsText" text="Muy Alta">
      <formula>NOT(ISERROR(SEARCH("Muy Alta",H25)))</formula>
    </cfRule>
  </conditionalFormatting>
  <conditionalFormatting sqref="I25:I29">
    <cfRule type="containsText" dxfId="1120" priority="528" operator="containsText" text="Catastrófico">
      <formula>NOT(ISERROR(SEARCH("Catastrófico",I25)))</formula>
    </cfRule>
    <cfRule type="containsText" dxfId="1119" priority="529" operator="containsText" text="Mayor">
      <formula>NOT(ISERROR(SEARCH("Mayor",I25)))</formula>
    </cfRule>
    <cfRule type="containsText" dxfId="1118" priority="530" operator="containsText" text="Menor">
      <formula>NOT(ISERROR(SEARCH("Menor",I25)))</formula>
    </cfRule>
    <cfRule type="containsText" dxfId="1117" priority="531" operator="containsText" text="Leve">
      <formula>NOT(ISERROR(SEARCH("Leve",I25)))</formula>
    </cfRule>
    <cfRule type="containsText" dxfId="1116" priority="536" operator="containsText" text="Moderado">
      <formula>NOT(ISERROR(SEARCH("Moderado",I25)))</formula>
    </cfRule>
  </conditionalFormatting>
  <conditionalFormatting sqref="K25:K29">
    <cfRule type="containsText" dxfId="1115" priority="523" operator="containsText" text="Media">
      <formula>NOT(ISERROR(SEARCH("Media",K25)))</formula>
    </cfRule>
  </conditionalFormatting>
  <conditionalFormatting sqref="L25:L29">
    <cfRule type="containsText" dxfId="1114" priority="522" operator="containsText" text="Moderado">
      <formula>NOT(ISERROR(SEARCH("Moderado",L25)))</formula>
    </cfRule>
  </conditionalFormatting>
  <conditionalFormatting sqref="J25:J29">
    <cfRule type="containsText" dxfId="1113" priority="521" operator="containsText" text="Moderado">
      <formula>NOT(ISERROR(SEARCH("Moderado",J25)))</formula>
    </cfRule>
  </conditionalFormatting>
  <conditionalFormatting sqref="J25:J29">
    <cfRule type="containsText" dxfId="1112" priority="519" operator="containsText" text="Bajo">
      <formula>NOT(ISERROR(SEARCH("Bajo",J25)))</formula>
    </cfRule>
    <cfRule type="containsText" dxfId="1111" priority="520" operator="containsText" text="Extremo">
      <formula>NOT(ISERROR(SEARCH("Extremo",J25)))</formula>
    </cfRule>
  </conditionalFormatting>
  <conditionalFormatting sqref="K25:K29">
    <cfRule type="containsText" dxfId="1110" priority="517" operator="containsText" text="Baja">
      <formula>NOT(ISERROR(SEARCH("Baja",K25)))</formula>
    </cfRule>
    <cfRule type="containsText" dxfId="1109" priority="518" operator="containsText" text="Muy Baja">
      <formula>NOT(ISERROR(SEARCH("Muy Baja",K25)))</formula>
    </cfRule>
  </conditionalFormatting>
  <conditionalFormatting sqref="K25:K29">
    <cfRule type="containsText" dxfId="1108" priority="515" operator="containsText" text="Muy Alta">
      <formula>NOT(ISERROR(SEARCH("Muy Alta",K25)))</formula>
    </cfRule>
    <cfRule type="containsText" dxfId="1107" priority="516" operator="containsText" text="Alta">
      <formula>NOT(ISERROR(SEARCH("Alta",K25)))</formula>
    </cfRule>
  </conditionalFormatting>
  <conditionalFormatting sqref="L25:L29">
    <cfRule type="containsText" dxfId="1106" priority="511" operator="containsText" text="Catastrófico">
      <formula>NOT(ISERROR(SEARCH("Catastrófico",L25)))</formula>
    </cfRule>
    <cfRule type="containsText" dxfId="1105" priority="512" operator="containsText" text="Mayor">
      <formula>NOT(ISERROR(SEARCH("Mayor",L25)))</formula>
    </cfRule>
    <cfRule type="containsText" dxfId="1104" priority="513" operator="containsText" text="Menor">
      <formula>NOT(ISERROR(SEARCH("Menor",L25)))</formula>
    </cfRule>
    <cfRule type="containsText" dxfId="1103" priority="514" operator="containsText" text="Leve">
      <formula>NOT(ISERROR(SEARCH("Leve",L25)))</formula>
    </cfRule>
  </conditionalFormatting>
  <conditionalFormatting sqref="K30:L30">
    <cfRule type="containsText" dxfId="1102" priority="505" operator="containsText" text="3- Moderado">
      <formula>NOT(ISERROR(SEARCH("3- Moderado",K30)))</formula>
    </cfRule>
    <cfRule type="containsText" dxfId="1101" priority="506" operator="containsText" text="6- Moderado">
      <formula>NOT(ISERROR(SEARCH("6- Moderado",K30)))</formula>
    </cfRule>
    <cfRule type="containsText" dxfId="1100" priority="507" operator="containsText" text="4- Moderado">
      <formula>NOT(ISERROR(SEARCH("4- Moderado",K30)))</formula>
    </cfRule>
    <cfRule type="containsText" dxfId="1099" priority="508" operator="containsText" text="3- Bajo">
      <formula>NOT(ISERROR(SEARCH("3- Bajo",K30)))</formula>
    </cfRule>
    <cfRule type="containsText" dxfId="1098" priority="509" operator="containsText" text="4- Bajo">
      <formula>NOT(ISERROR(SEARCH("4- Bajo",K30)))</formula>
    </cfRule>
    <cfRule type="containsText" dxfId="1097" priority="510" operator="containsText" text="1- Bajo">
      <formula>NOT(ISERROR(SEARCH("1- Bajo",K30)))</formula>
    </cfRule>
  </conditionalFormatting>
  <conditionalFormatting sqref="H30:I30">
    <cfRule type="containsText" dxfId="1096" priority="499" operator="containsText" text="3- Moderado">
      <formula>NOT(ISERROR(SEARCH("3- Moderado",H30)))</formula>
    </cfRule>
    <cfRule type="containsText" dxfId="1095" priority="500" operator="containsText" text="6- Moderado">
      <formula>NOT(ISERROR(SEARCH("6- Moderado",H30)))</formula>
    </cfRule>
    <cfRule type="containsText" dxfId="1094" priority="501" operator="containsText" text="4- Moderado">
      <formula>NOT(ISERROR(SEARCH("4- Moderado",H30)))</formula>
    </cfRule>
    <cfRule type="containsText" dxfId="1093" priority="502" operator="containsText" text="3- Bajo">
      <formula>NOT(ISERROR(SEARCH("3- Bajo",H30)))</formula>
    </cfRule>
    <cfRule type="containsText" dxfId="1092" priority="503" operator="containsText" text="4- Bajo">
      <formula>NOT(ISERROR(SEARCH("4- Bajo",H30)))</formula>
    </cfRule>
    <cfRule type="containsText" dxfId="1091" priority="504" operator="containsText" text="1- Bajo">
      <formula>NOT(ISERROR(SEARCH("1- Bajo",H30)))</formula>
    </cfRule>
  </conditionalFormatting>
  <conditionalFormatting sqref="A30 C30:E30">
    <cfRule type="containsText" dxfId="1090" priority="493" operator="containsText" text="3- Moderado">
      <formula>NOT(ISERROR(SEARCH("3- Moderado",A30)))</formula>
    </cfRule>
    <cfRule type="containsText" dxfId="1089" priority="494" operator="containsText" text="6- Moderado">
      <formula>NOT(ISERROR(SEARCH("6- Moderado",A30)))</formula>
    </cfRule>
    <cfRule type="containsText" dxfId="1088" priority="495" operator="containsText" text="4- Moderado">
      <formula>NOT(ISERROR(SEARCH("4- Moderado",A30)))</formula>
    </cfRule>
    <cfRule type="containsText" dxfId="1087" priority="496" operator="containsText" text="3- Bajo">
      <formula>NOT(ISERROR(SEARCH("3- Bajo",A30)))</formula>
    </cfRule>
    <cfRule type="containsText" dxfId="1086" priority="497" operator="containsText" text="4- Bajo">
      <formula>NOT(ISERROR(SEARCH("4- Bajo",A30)))</formula>
    </cfRule>
    <cfRule type="containsText" dxfId="1085" priority="498" operator="containsText" text="1- Bajo">
      <formula>NOT(ISERROR(SEARCH("1- Bajo",A30)))</formula>
    </cfRule>
  </conditionalFormatting>
  <conditionalFormatting sqref="F30:G30">
    <cfRule type="containsText" dxfId="1084" priority="487" operator="containsText" text="3- Moderado">
      <formula>NOT(ISERROR(SEARCH("3- Moderado",F30)))</formula>
    </cfRule>
    <cfRule type="containsText" dxfId="1083" priority="488" operator="containsText" text="6- Moderado">
      <formula>NOT(ISERROR(SEARCH("6- Moderado",F30)))</formula>
    </cfRule>
    <cfRule type="containsText" dxfId="1082" priority="489" operator="containsText" text="4- Moderado">
      <formula>NOT(ISERROR(SEARCH("4- Moderado",F30)))</formula>
    </cfRule>
    <cfRule type="containsText" dxfId="1081" priority="490" operator="containsText" text="3- Bajo">
      <formula>NOT(ISERROR(SEARCH("3- Bajo",F30)))</formula>
    </cfRule>
    <cfRule type="containsText" dxfId="1080" priority="491" operator="containsText" text="4- Bajo">
      <formula>NOT(ISERROR(SEARCH("4- Bajo",F30)))</formula>
    </cfRule>
    <cfRule type="containsText" dxfId="1079" priority="492" operator="containsText" text="1- Bajo">
      <formula>NOT(ISERROR(SEARCH("1- Bajo",F30)))</formula>
    </cfRule>
  </conditionalFormatting>
  <conditionalFormatting sqref="J30:J34">
    <cfRule type="containsText" dxfId="1078" priority="482" operator="containsText" text="Bajo">
      <formula>NOT(ISERROR(SEARCH("Bajo",J30)))</formula>
    </cfRule>
    <cfRule type="containsText" dxfId="1077" priority="483" operator="containsText" text="Moderado">
      <formula>NOT(ISERROR(SEARCH("Moderado",J30)))</formula>
    </cfRule>
    <cfRule type="containsText" dxfId="1076" priority="484" operator="containsText" text="Alto">
      <formula>NOT(ISERROR(SEARCH("Alto",J30)))</formula>
    </cfRule>
    <cfRule type="containsText" dxfId="1075" priority="485" operator="containsText" text="Extremo">
      <formula>NOT(ISERROR(SEARCH("Extremo",J30)))</formula>
    </cfRule>
    <cfRule type="colorScale" priority="486">
      <colorScale>
        <cfvo type="min"/>
        <cfvo type="max"/>
        <color rgb="FFFF7128"/>
        <color rgb="FFFFEF9C"/>
      </colorScale>
    </cfRule>
  </conditionalFormatting>
  <conditionalFormatting sqref="M30:M34">
    <cfRule type="containsText" dxfId="1074" priority="457" operator="containsText" text="Moderado">
      <formula>NOT(ISERROR(SEARCH("Moderado",M30)))</formula>
    </cfRule>
    <cfRule type="containsText" dxfId="1073" priority="477" operator="containsText" text="Bajo">
      <formula>NOT(ISERROR(SEARCH("Bajo",M30)))</formula>
    </cfRule>
    <cfRule type="containsText" dxfId="1072" priority="478" operator="containsText" text="Moderado">
      <formula>NOT(ISERROR(SEARCH("Moderado",M30)))</formula>
    </cfRule>
    <cfRule type="containsText" dxfId="1071" priority="479" operator="containsText" text="Alto">
      <formula>NOT(ISERROR(SEARCH("Alto",M30)))</formula>
    </cfRule>
    <cfRule type="containsText" dxfId="1070" priority="480" operator="containsText" text="Extremo">
      <formula>NOT(ISERROR(SEARCH("Extremo",M30)))</formula>
    </cfRule>
    <cfRule type="colorScale" priority="481">
      <colorScale>
        <cfvo type="min"/>
        <cfvo type="max"/>
        <color rgb="FFFF7128"/>
        <color rgb="FFFFEF9C"/>
      </colorScale>
    </cfRule>
  </conditionalFormatting>
  <conditionalFormatting sqref="N30">
    <cfRule type="containsText" dxfId="1069" priority="471" operator="containsText" text="3- Moderado">
      <formula>NOT(ISERROR(SEARCH("3- Moderado",N30)))</formula>
    </cfRule>
    <cfRule type="containsText" dxfId="1068" priority="472" operator="containsText" text="6- Moderado">
      <formula>NOT(ISERROR(SEARCH("6- Moderado",N30)))</formula>
    </cfRule>
    <cfRule type="containsText" dxfId="1067" priority="473" operator="containsText" text="4- Moderado">
      <formula>NOT(ISERROR(SEARCH("4- Moderado",N30)))</formula>
    </cfRule>
    <cfRule type="containsText" dxfId="1066" priority="474" operator="containsText" text="3- Bajo">
      <formula>NOT(ISERROR(SEARCH("3- Bajo",N30)))</formula>
    </cfRule>
    <cfRule type="containsText" dxfId="1065" priority="475" operator="containsText" text="4- Bajo">
      <formula>NOT(ISERROR(SEARCH("4- Bajo",N30)))</formula>
    </cfRule>
    <cfRule type="containsText" dxfId="1064" priority="476" operator="containsText" text="1- Bajo">
      <formula>NOT(ISERROR(SEARCH("1- Bajo",N30)))</formula>
    </cfRule>
  </conditionalFormatting>
  <conditionalFormatting sqref="H30:H34">
    <cfRule type="containsText" dxfId="1063" priority="458" operator="containsText" text="Muy Alta">
      <formula>NOT(ISERROR(SEARCH("Muy Alta",H30)))</formula>
    </cfRule>
    <cfRule type="containsText" dxfId="1062" priority="459" operator="containsText" text="Alta">
      <formula>NOT(ISERROR(SEARCH("Alta",H30)))</formula>
    </cfRule>
    <cfRule type="containsText" dxfId="1061" priority="460" operator="containsText" text="Muy Alta">
      <formula>NOT(ISERROR(SEARCH("Muy Alta",H30)))</formula>
    </cfRule>
    <cfRule type="containsText" dxfId="1060" priority="465" operator="containsText" text="Muy Baja">
      <formula>NOT(ISERROR(SEARCH("Muy Baja",H30)))</formula>
    </cfRule>
    <cfRule type="containsText" dxfId="1059" priority="466" operator="containsText" text="Baja">
      <formula>NOT(ISERROR(SEARCH("Baja",H30)))</formula>
    </cfRule>
    <cfRule type="containsText" dxfId="1058" priority="467" operator="containsText" text="Media">
      <formula>NOT(ISERROR(SEARCH("Media",H30)))</formula>
    </cfRule>
    <cfRule type="containsText" dxfId="1057" priority="468" operator="containsText" text="Alta">
      <formula>NOT(ISERROR(SEARCH("Alta",H30)))</formula>
    </cfRule>
    <cfRule type="containsText" dxfId="1056" priority="470" operator="containsText" text="Muy Alta">
      <formula>NOT(ISERROR(SEARCH("Muy Alta",H30)))</formula>
    </cfRule>
  </conditionalFormatting>
  <conditionalFormatting sqref="I30:I34">
    <cfRule type="containsText" dxfId="1055" priority="461" operator="containsText" text="Catastrófico">
      <formula>NOT(ISERROR(SEARCH("Catastrófico",I30)))</formula>
    </cfRule>
    <cfRule type="containsText" dxfId="1054" priority="462" operator="containsText" text="Mayor">
      <formula>NOT(ISERROR(SEARCH("Mayor",I30)))</formula>
    </cfRule>
    <cfRule type="containsText" dxfId="1053" priority="463" operator="containsText" text="Menor">
      <formula>NOT(ISERROR(SEARCH("Menor",I30)))</formula>
    </cfRule>
    <cfRule type="containsText" dxfId="1052" priority="464" operator="containsText" text="Leve">
      <formula>NOT(ISERROR(SEARCH("Leve",I30)))</formula>
    </cfRule>
    <cfRule type="containsText" dxfId="1051" priority="469" operator="containsText" text="Moderado">
      <formula>NOT(ISERROR(SEARCH("Moderado",I30)))</formula>
    </cfRule>
  </conditionalFormatting>
  <conditionalFormatting sqref="K30:K34">
    <cfRule type="containsText" dxfId="1050" priority="456" operator="containsText" text="Media">
      <formula>NOT(ISERROR(SEARCH("Media",K30)))</formula>
    </cfRule>
  </conditionalFormatting>
  <conditionalFormatting sqref="L30:L34">
    <cfRule type="containsText" dxfId="1049" priority="455" operator="containsText" text="Moderado">
      <formula>NOT(ISERROR(SEARCH("Moderado",L30)))</formula>
    </cfRule>
  </conditionalFormatting>
  <conditionalFormatting sqref="J30:J34">
    <cfRule type="containsText" dxfId="1048" priority="454" operator="containsText" text="Moderado">
      <formula>NOT(ISERROR(SEARCH("Moderado",J30)))</formula>
    </cfRule>
  </conditionalFormatting>
  <conditionalFormatting sqref="J30:J34">
    <cfRule type="containsText" dxfId="1047" priority="452" operator="containsText" text="Bajo">
      <formula>NOT(ISERROR(SEARCH("Bajo",J30)))</formula>
    </cfRule>
    <cfRule type="containsText" dxfId="1046" priority="453" operator="containsText" text="Extremo">
      <formula>NOT(ISERROR(SEARCH("Extremo",J30)))</formula>
    </cfRule>
  </conditionalFormatting>
  <conditionalFormatting sqref="K30:K34">
    <cfRule type="containsText" dxfId="1045" priority="450" operator="containsText" text="Baja">
      <formula>NOT(ISERROR(SEARCH("Baja",K30)))</formula>
    </cfRule>
    <cfRule type="containsText" dxfId="1044" priority="451" operator="containsText" text="Muy Baja">
      <formula>NOT(ISERROR(SEARCH("Muy Baja",K30)))</formula>
    </cfRule>
  </conditionalFormatting>
  <conditionalFormatting sqref="K30:K34">
    <cfRule type="containsText" dxfId="1043" priority="448" operator="containsText" text="Muy Alta">
      <formula>NOT(ISERROR(SEARCH("Muy Alta",K30)))</formula>
    </cfRule>
    <cfRule type="containsText" dxfId="1042" priority="449" operator="containsText" text="Alta">
      <formula>NOT(ISERROR(SEARCH("Alta",K30)))</formula>
    </cfRule>
  </conditionalFormatting>
  <conditionalFormatting sqref="L30:L34">
    <cfRule type="containsText" dxfId="1041" priority="444" operator="containsText" text="Catastrófico">
      <formula>NOT(ISERROR(SEARCH("Catastrófico",L30)))</formula>
    </cfRule>
    <cfRule type="containsText" dxfId="1040" priority="445" operator="containsText" text="Mayor">
      <formula>NOT(ISERROR(SEARCH("Mayor",L30)))</formula>
    </cfRule>
    <cfRule type="containsText" dxfId="1039" priority="446" operator="containsText" text="Menor">
      <formula>NOT(ISERROR(SEARCH("Menor",L30)))</formula>
    </cfRule>
    <cfRule type="containsText" dxfId="1038" priority="447" operator="containsText" text="Leve">
      <formula>NOT(ISERROR(SEARCH("Leve",L30)))</formula>
    </cfRule>
  </conditionalFormatting>
  <conditionalFormatting sqref="K35:L35">
    <cfRule type="containsText" dxfId="1037" priority="438" operator="containsText" text="3- Moderado">
      <formula>NOT(ISERROR(SEARCH("3- Moderado",K35)))</formula>
    </cfRule>
    <cfRule type="containsText" dxfId="1036" priority="439" operator="containsText" text="6- Moderado">
      <formula>NOT(ISERROR(SEARCH("6- Moderado",K35)))</formula>
    </cfRule>
    <cfRule type="containsText" dxfId="1035" priority="440" operator="containsText" text="4- Moderado">
      <formula>NOT(ISERROR(SEARCH("4- Moderado",K35)))</formula>
    </cfRule>
    <cfRule type="containsText" dxfId="1034" priority="441" operator="containsText" text="3- Bajo">
      <formula>NOT(ISERROR(SEARCH("3- Bajo",K35)))</formula>
    </cfRule>
    <cfRule type="containsText" dxfId="1033" priority="442" operator="containsText" text="4- Bajo">
      <formula>NOT(ISERROR(SEARCH("4- Bajo",K35)))</formula>
    </cfRule>
    <cfRule type="containsText" dxfId="1032" priority="443" operator="containsText" text="1- Bajo">
      <formula>NOT(ISERROR(SEARCH("1- Bajo",K35)))</formula>
    </cfRule>
  </conditionalFormatting>
  <conditionalFormatting sqref="H35:I35">
    <cfRule type="containsText" dxfId="1031" priority="432" operator="containsText" text="3- Moderado">
      <formula>NOT(ISERROR(SEARCH("3- Moderado",H35)))</formula>
    </cfRule>
    <cfRule type="containsText" dxfId="1030" priority="433" operator="containsText" text="6- Moderado">
      <formula>NOT(ISERROR(SEARCH("6- Moderado",H35)))</formula>
    </cfRule>
    <cfRule type="containsText" dxfId="1029" priority="434" operator="containsText" text="4- Moderado">
      <formula>NOT(ISERROR(SEARCH("4- Moderado",H35)))</formula>
    </cfRule>
    <cfRule type="containsText" dxfId="1028" priority="435" operator="containsText" text="3- Bajo">
      <formula>NOT(ISERROR(SEARCH("3- Bajo",H35)))</formula>
    </cfRule>
    <cfRule type="containsText" dxfId="1027" priority="436" operator="containsText" text="4- Bajo">
      <formula>NOT(ISERROR(SEARCH("4- Bajo",H35)))</formula>
    </cfRule>
    <cfRule type="containsText" dxfId="1026" priority="437" operator="containsText" text="1- Bajo">
      <formula>NOT(ISERROR(SEARCH("1- Bajo",H35)))</formula>
    </cfRule>
  </conditionalFormatting>
  <conditionalFormatting sqref="A35 C35:E35">
    <cfRule type="containsText" dxfId="1025" priority="426" operator="containsText" text="3- Moderado">
      <formula>NOT(ISERROR(SEARCH("3- Moderado",A35)))</formula>
    </cfRule>
    <cfRule type="containsText" dxfId="1024" priority="427" operator="containsText" text="6- Moderado">
      <formula>NOT(ISERROR(SEARCH("6- Moderado",A35)))</formula>
    </cfRule>
    <cfRule type="containsText" dxfId="1023" priority="428" operator="containsText" text="4- Moderado">
      <formula>NOT(ISERROR(SEARCH("4- Moderado",A35)))</formula>
    </cfRule>
    <cfRule type="containsText" dxfId="1022" priority="429" operator="containsText" text="3- Bajo">
      <formula>NOT(ISERROR(SEARCH("3- Bajo",A35)))</formula>
    </cfRule>
    <cfRule type="containsText" dxfId="1021" priority="430" operator="containsText" text="4- Bajo">
      <formula>NOT(ISERROR(SEARCH("4- Bajo",A35)))</formula>
    </cfRule>
    <cfRule type="containsText" dxfId="1020" priority="431" operator="containsText" text="1- Bajo">
      <formula>NOT(ISERROR(SEARCH("1- Bajo",A35)))</formula>
    </cfRule>
  </conditionalFormatting>
  <conditionalFormatting sqref="F35:G35">
    <cfRule type="containsText" dxfId="1019" priority="420" operator="containsText" text="3- Moderado">
      <formula>NOT(ISERROR(SEARCH("3- Moderado",F35)))</formula>
    </cfRule>
    <cfRule type="containsText" dxfId="1018" priority="421" operator="containsText" text="6- Moderado">
      <formula>NOT(ISERROR(SEARCH("6- Moderado",F35)))</formula>
    </cfRule>
    <cfRule type="containsText" dxfId="1017" priority="422" operator="containsText" text="4- Moderado">
      <formula>NOT(ISERROR(SEARCH("4- Moderado",F35)))</formula>
    </cfRule>
    <cfRule type="containsText" dxfId="1016" priority="423" operator="containsText" text="3- Bajo">
      <formula>NOT(ISERROR(SEARCH("3- Bajo",F35)))</formula>
    </cfRule>
    <cfRule type="containsText" dxfId="1015" priority="424" operator="containsText" text="4- Bajo">
      <formula>NOT(ISERROR(SEARCH("4- Bajo",F35)))</formula>
    </cfRule>
    <cfRule type="containsText" dxfId="1014" priority="425" operator="containsText" text="1- Bajo">
      <formula>NOT(ISERROR(SEARCH("1- Bajo",F35)))</formula>
    </cfRule>
  </conditionalFormatting>
  <conditionalFormatting sqref="J35:J39">
    <cfRule type="containsText" dxfId="1013" priority="415" operator="containsText" text="Bajo">
      <formula>NOT(ISERROR(SEARCH("Bajo",J35)))</formula>
    </cfRule>
    <cfRule type="containsText" dxfId="1012" priority="416" operator="containsText" text="Moderado">
      <formula>NOT(ISERROR(SEARCH("Moderado",J35)))</formula>
    </cfRule>
    <cfRule type="containsText" dxfId="1011" priority="417" operator="containsText" text="Alto">
      <formula>NOT(ISERROR(SEARCH("Alto",J35)))</formula>
    </cfRule>
    <cfRule type="containsText" dxfId="1010" priority="418" operator="containsText" text="Extremo">
      <formula>NOT(ISERROR(SEARCH("Extremo",J35)))</formula>
    </cfRule>
    <cfRule type="colorScale" priority="419">
      <colorScale>
        <cfvo type="min"/>
        <cfvo type="max"/>
        <color rgb="FFFF7128"/>
        <color rgb="FFFFEF9C"/>
      </colorScale>
    </cfRule>
  </conditionalFormatting>
  <conditionalFormatting sqref="M35:M39">
    <cfRule type="containsText" dxfId="1009" priority="390" operator="containsText" text="Moderado">
      <formula>NOT(ISERROR(SEARCH("Moderado",M35)))</formula>
    </cfRule>
    <cfRule type="containsText" dxfId="1008" priority="410" operator="containsText" text="Bajo">
      <formula>NOT(ISERROR(SEARCH("Bajo",M35)))</formula>
    </cfRule>
    <cfRule type="containsText" dxfId="1007" priority="411" operator="containsText" text="Moderado">
      <formula>NOT(ISERROR(SEARCH("Moderado",M35)))</formula>
    </cfRule>
    <cfRule type="containsText" dxfId="1006" priority="412" operator="containsText" text="Alto">
      <formula>NOT(ISERROR(SEARCH("Alto",M35)))</formula>
    </cfRule>
    <cfRule type="containsText" dxfId="1005" priority="413" operator="containsText" text="Extremo">
      <formula>NOT(ISERROR(SEARCH("Extremo",M35)))</formula>
    </cfRule>
    <cfRule type="colorScale" priority="414">
      <colorScale>
        <cfvo type="min"/>
        <cfvo type="max"/>
        <color rgb="FFFF7128"/>
        <color rgb="FFFFEF9C"/>
      </colorScale>
    </cfRule>
  </conditionalFormatting>
  <conditionalFormatting sqref="N35">
    <cfRule type="containsText" dxfId="1004" priority="404" operator="containsText" text="3- Moderado">
      <formula>NOT(ISERROR(SEARCH("3- Moderado",N35)))</formula>
    </cfRule>
    <cfRule type="containsText" dxfId="1003" priority="405" operator="containsText" text="6- Moderado">
      <formula>NOT(ISERROR(SEARCH("6- Moderado",N35)))</formula>
    </cfRule>
    <cfRule type="containsText" dxfId="1002" priority="406" operator="containsText" text="4- Moderado">
      <formula>NOT(ISERROR(SEARCH("4- Moderado",N35)))</formula>
    </cfRule>
    <cfRule type="containsText" dxfId="1001" priority="407" operator="containsText" text="3- Bajo">
      <formula>NOT(ISERROR(SEARCH("3- Bajo",N35)))</formula>
    </cfRule>
    <cfRule type="containsText" dxfId="1000" priority="408" operator="containsText" text="4- Bajo">
      <formula>NOT(ISERROR(SEARCH("4- Bajo",N35)))</formula>
    </cfRule>
    <cfRule type="containsText" dxfId="999" priority="409" operator="containsText" text="1- Bajo">
      <formula>NOT(ISERROR(SEARCH("1- Bajo",N35)))</formula>
    </cfRule>
  </conditionalFormatting>
  <conditionalFormatting sqref="H35:H39">
    <cfRule type="containsText" dxfId="998" priority="391" operator="containsText" text="Muy Alta">
      <formula>NOT(ISERROR(SEARCH("Muy Alta",H35)))</formula>
    </cfRule>
    <cfRule type="containsText" dxfId="997" priority="392" operator="containsText" text="Alta">
      <formula>NOT(ISERROR(SEARCH("Alta",H35)))</formula>
    </cfRule>
    <cfRule type="containsText" dxfId="996" priority="393" operator="containsText" text="Muy Alta">
      <formula>NOT(ISERROR(SEARCH("Muy Alta",H35)))</formula>
    </cfRule>
    <cfRule type="containsText" dxfId="995" priority="398" operator="containsText" text="Muy Baja">
      <formula>NOT(ISERROR(SEARCH("Muy Baja",H35)))</formula>
    </cfRule>
    <cfRule type="containsText" dxfId="994" priority="399" operator="containsText" text="Baja">
      <formula>NOT(ISERROR(SEARCH("Baja",H35)))</formula>
    </cfRule>
    <cfRule type="containsText" dxfId="993" priority="400" operator="containsText" text="Media">
      <formula>NOT(ISERROR(SEARCH("Media",H35)))</formula>
    </cfRule>
    <cfRule type="containsText" dxfId="992" priority="401" operator="containsText" text="Alta">
      <formula>NOT(ISERROR(SEARCH("Alta",H35)))</formula>
    </cfRule>
    <cfRule type="containsText" dxfId="991" priority="403" operator="containsText" text="Muy Alta">
      <formula>NOT(ISERROR(SEARCH("Muy Alta",H35)))</formula>
    </cfRule>
  </conditionalFormatting>
  <conditionalFormatting sqref="I35:I39">
    <cfRule type="containsText" dxfId="990" priority="394" operator="containsText" text="Catastrófico">
      <formula>NOT(ISERROR(SEARCH("Catastrófico",I35)))</formula>
    </cfRule>
    <cfRule type="containsText" dxfId="989" priority="395" operator="containsText" text="Mayor">
      <formula>NOT(ISERROR(SEARCH("Mayor",I35)))</formula>
    </cfRule>
    <cfRule type="containsText" dxfId="988" priority="396" operator="containsText" text="Menor">
      <formula>NOT(ISERROR(SEARCH("Menor",I35)))</formula>
    </cfRule>
    <cfRule type="containsText" dxfId="987" priority="397" operator="containsText" text="Leve">
      <formula>NOT(ISERROR(SEARCH("Leve",I35)))</formula>
    </cfRule>
    <cfRule type="containsText" dxfId="986" priority="402" operator="containsText" text="Moderado">
      <formula>NOT(ISERROR(SEARCH("Moderado",I35)))</formula>
    </cfRule>
  </conditionalFormatting>
  <conditionalFormatting sqref="K35:K39">
    <cfRule type="containsText" dxfId="985" priority="389" operator="containsText" text="Media">
      <formula>NOT(ISERROR(SEARCH("Media",K35)))</formula>
    </cfRule>
  </conditionalFormatting>
  <conditionalFormatting sqref="L35:L39">
    <cfRule type="containsText" dxfId="984" priority="388" operator="containsText" text="Moderado">
      <formula>NOT(ISERROR(SEARCH("Moderado",L35)))</formula>
    </cfRule>
  </conditionalFormatting>
  <conditionalFormatting sqref="J35:J39">
    <cfRule type="containsText" dxfId="983" priority="387" operator="containsText" text="Moderado">
      <formula>NOT(ISERROR(SEARCH("Moderado",J35)))</formula>
    </cfRule>
  </conditionalFormatting>
  <conditionalFormatting sqref="J35:J39">
    <cfRule type="containsText" dxfId="982" priority="385" operator="containsText" text="Bajo">
      <formula>NOT(ISERROR(SEARCH("Bajo",J35)))</formula>
    </cfRule>
    <cfRule type="containsText" dxfId="981" priority="386" operator="containsText" text="Extremo">
      <formula>NOT(ISERROR(SEARCH("Extremo",J35)))</formula>
    </cfRule>
  </conditionalFormatting>
  <conditionalFormatting sqref="K35:K39">
    <cfRule type="containsText" dxfId="980" priority="383" operator="containsText" text="Baja">
      <formula>NOT(ISERROR(SEARCH("Baja",K35)))</formula>
    </cfRule>
    <cfRule type="containsText" dxfId="979" priority="384" operator="containsText" text="Muy Baja">
      <formula>NOT(ISERROR(SEARCH("Muy Baja",K35)))</formula>
    </cfRule>
  </conditionalFormatting>
  <conditionalFormatting sqref="K35:K39">
    <cfRule type="containsText" dxfId="978" priority="381" operator="containsText" text="Muy Alta">
      <formula>NOT(ISERROR(SEARCH("Muy Alta",K35)))</formula>
    </cfRule>
    <cfRule type="containsText" dxfId="977" priority="382" operator="containsText" text="Alta">
      <formula>NOT(ISERROR(SEARCH("Alta",K35)))</formula>
    </cfRule>
  </conditionalFormatting>
  <conditionalFormatting sqref="L35:L39">
    <cfRule type="containsText" dxfId="976" priority="377" operator="containsText" text="Catastrófico">
      <formula>NOT(ISERROR(SEARCH("Catastrófico",L35)))</formula>
    </cfRule>
    <cfRule type="containsText" dxfId="975" priority="378" operator="containsText" text="Mayor">
      <formula>NOT(ISERROR(SEARCH("Mayor",L35)))</formula>
    </cfRule>
    <cfRule type="containsText" dxfId="974" priority="379" operator="containsText" text="Menor">
      <formula>NOT(ISERROR(SEARCH("Menor",L35)))</formula>
    </cfRule>
    <cfRule type="containsText" dxfId="973" priority="380" operator="containsText" text="Leve">
      <formula>NOT(ISERROR(SEARCH("Leve",L35)))</formula>
    </cfRule>
  </conditionalFormatting>
  <conditionalFormatting sqref="K40:L40">
    <cfRule type="containsText" dxfId="972" priority="371" operator="containsText" text="3- Moderado">
      <formula>NOT(ISERROR(SEARCH("3- Moderado",K40)))</formula>
    </cfRule>
    <cfRule type="containsText" dxfId="971" priority="372" operator="containsText" text="6- Moderado">
      <formula>NOT(ISERROR(SEARCH("6- Moderado",K40)))</formula>
    </cfRule>
    <cfRule type="containsText" dxfId="970" priority="373" operator="containsText" text="4- Moderado">
      <formula>NOT(ISERROR(SEARCH("4- Moderado",K40)))</formula>
    </cfRule>
    <cfRule type="containsText" dxfId="969" priority="374" operator="containsText" text="3- Bajo">
      <formula>NOT(ISERROR(SEARCH("3- Bajo",K40)))</formula>
    </cfRule>
    <cfRule type="containsText" dxfId="968" priority="375" operator="containsText" text="4- Bajo">
      <formula>NOT(ISERROR(SEARCH("4- Bajo",K40)))</formula>
    </cfRule>
    <cfRule type="containsText" dxfId="967" priority="376" operator="containsText" text="1- Bajo">
      <formula>NOT(ISERROR(SEARCH("1- Bajo",K40)))</formula>
    </cfRule>
  </conditionalFormatting>
  <conditionalFormatting sqref="H40:I40">
    <cfRule type="containsText" dxfId="966" priority="365" operator="containsText" text="3- Moderado">
      <formula>NOT(ISERROR(SEARCH("3- Moderado",H40)))</formula>
    </cfRule>
    <cfRule type="containsText" dxfId="965" priority="366" operator="containsText" text="6- Moderado">
      <formula>NOT(ISERROR(SEARCH("6- Moderado",H40)))</formula>
    </cfRule>
    <cfRule type="containsText" dxfId="964" priority="367" operator="containsText" text="4- Moderado">
      <formula>NOT(ISERROR(SEARCH("4- Moderado",H40)))</formula>
    </cfRule>
    <cfRule type="containsText" dxfId="963" priority="368" operator="containsText" text="3- Bajo">
      <formula>NOT(ISERROR(SEARCH("3- Bajo",H40)))</formula>
    </cfRule>
    <cfRule type="containsText" dxfId="962" priority="369" operator="containsText" text="4- Bajo">
      <formula>NOT(ISERROR(SEARCH("4- Bajo",H40)))</formula>
    </cfRule>
    <cfRule type="containsText" dxfId="961" priority="370" operator="containsText" text="1- Bajo">
      <formula>NOT(ISERROR(SEARCH("1- Bajo",H40)))</formula>
    </cfRule>
  </conditionalFormatting>
  <conditionalFormatting sqref="A40 C40:E40">
    <cfRule type="containsText" dxfId="960" priority="359" operator="containsText" text="3- Moderado">
      <formula>NOT(ISERROR(SEARCH("3- Moderado",A40)))</formula>
    </cfRule>
    <cfRule type="containsText" dxfId="959" priority="360" operator="containsText" text="6- Moderado">
      <formula>NOT(ISERROR(SEARCH("6- Moderado",A40)))</formula>
    </cfRule>
    <cfRule type="containsText" dxfId="958" priority="361" operator="containsText" text="4- Moderado">
      <formula>NOT(ISERROR(SEARCH("4- Moderado",A40)))</formula>
    </cfRule>
    <cfRule type="containsText" dxfId="957" priority="362" operator="containsText" text="3- Bajo">
      <formula>NOT(ISERROR(SEARCH("3- Bajo",A40)))</formula>
    </cfRule>
    <cfRule type="containsText" dxfId="956" priority="363" operator="containsText" text="4- Bajo">
      <formula>NOT(ISERROR(SEARCH("4- Bajo",A40)))</formula>
    </cfRule>
    <cfRule type="containsText" dxfId="955" priority="364" operator="containsText" text="1- Bajo">
      <formula>NOT(ISERROR(SEARCH("1- Bajo",A40)))</formula>
    </cfRule>
  </conditionalFormatting>
  <conditionalFormatting sqref="F40:G40">
    <cfRule type="containsText" dxfId="954" priority="353" operator="containsText" text="3- Moderado">
      <formula>NOT(ISERROR(SEARCH("3- Moderado",F40)))</formula>
    </cfRule>
    <cfRule type="containsText" dxfId="953" priority="354" operator="containsText" text="6- Moderado">
      <formula>NOT(ISERROR(SEARCH("6- Moderado",F40)))</formula>
    </cfRule>
    <cfRule type="containsText" dxfId="952" priority="355" operator="containsText" text="4- Moderado">
      <formula>NOT(ISERROR(SEARCH("4- Moderado",F40)))</formula>
    </cfRule>
    <cfRule type="containsText" dxfId="951" priority="356" operator="containsText" text="3- Bajo">
      <formula>NOT(ISERROR(SEARCH("3- Bajo",F40)))</formula>
    </cfRule>
    <cfRule type="containsText" dxfId="950" priority="357" operator="containsText" text="4- Bajo">
      <formula>NOT(ISERROR(SEARCH("4- Bajo",F40)))</formula>
    </cfRule>
    <cfRule type="containsText" dxfId="949" priority="358" operator="containsText" text="1- Bajo">
      <formula>NOT(ISERROR(SEARCH("1- Bajo",F40)))</formula>
    </cfRule>
  </conditionalFormatting>
  <conditionalFormatting sqref="J40:J44">
    <cfRule type="containsText" dxfId="948" priority="348" operator="containsText" text="Bajo">
      <formula>NOT(ISERROR(SEARCH("Bajo",J40)))</formula>
    </cfRule>
    <cfRule type="containsText" dxfId="947" priority="349" operator="containsText" text="Moderado">
      <formula>NOT(ISERROR(SEARCH("Moderado",J40)))</formula>
    </cfRule>
    <cfRule type="containsText" dxfId="946" priority="350" operator="containsText" text="Alto">
      <formula>NOT(ISERROR(SEARCH("Alto",J40)))</formula>
    </cfRule>
    <cfRule type="containsText" dxfId="945" priority="351" operator="containsText" text="Extremo">
      <formula>NOT(ISERROR(SEARCH("Extremo",J40)))</formula>
    </cfRule>
    <cfRule type="colorScale" priority="352">
      <colorScale>
        <cfvo type="min"/>
        <cfvo type="max"/>
        <color rgb="FFFF7128"/>
        <color rgb="FFFFEF9C"/>
      </colorScale>
    </cfRule>
  </conditionalFormatting>
  <conditionalFormatting sqref="M40:M44">
    <cfRule type="containsText" dxfId="944" priority="323" operator="containsText" text="Moderado">
      <formula>NOT(ISERROR(SEARCH("Moderado",M40)))</formula>
    </cfRule>
    <cfRule type="containsText" dxfId="943" priority="343" operator="containsText" text="Bajo">
      <formula>NOT(ISERROR(SEARCH("Bajo",M40)))</formula>
    </cfRule>
    <cfRule type="containsText" dxfId="942" priority="344" operator="containsText" text="Moderado">
      <formula>NOT(ISERROR(SEARCH("Moderado",M40)))</formula>
    </cfRule>
    <cfRule type="containsText" dxfId="941" priority="345" operator="containsText" text="Alto">
      <formula>NOT(ISERROR(SEARCH("Alto",M40)))</formula>
    </cfRule>
    <cfRule type="containsText" dxfId="940" priority="346" operator="containsText" text="Extremo">
      <formula>NOT(ISERROR(SEARCH("Extremo",M40)))</formula>
    </cfRule>
    <cfRule type="colorScale" priority="347">
      <colorScale>
        <cfvo type="min"/>
        <cfvo type="max"/>
        <color rgb="FFFF7128"/>
        <color rgb="FFFFEF9C"/>
      </colorScale>
    </cfRule>
  </conditionalFormatting>
  <conditionalFormatting sqref="N40">
    <cfRule type="containsText" dxfId="939" priority="337" operator="containsText" text="3- Moderado">
      <formula>NOT(ISERROR(SEARCH("3- Moderado",N40)))</formula>
    </cfRule>
    <cfRule type="containsText" dxfId="938" priority="338" operator="containsText" text="6- Moderado">
      <formula>NOT(ISERROR(SEARCH("6- Moderado",N40)))</formula>
    </cfRule>
    <cfRule type="containsText" dxfId="937" priority="339" operator="containsText" text="4- Moderado">
      <formula>NOT(ISERROR(SEARCH("4- Moderado",N40)))</formula>
    </cfRule>
    <cfRule type="containsText" dxfId="936" priority="340" operator="containsText" text="3- Bajo">
      <formula>NOT(ISERROR(SEARCH("3- Bajo",N40)))</formula>
    </cfRule>
    <cfRule type="containsText" dxfId="935" priority="341" operator="containsText" text="4- Bajo">
      <formula>NOT(ISERROR(SEARCH("4- Bajo",N40)))</formula>
    </cfRule>
    <cfRule type="containsText" dxfId="934" priority="342" operator="containsText" text="1- Bajo">
      <formula>NOT(ISERROR(SEARCH("1- Bajo",N40)))</formula>
    </cfRule>
  </conditionalFormatting>
  <conditionalFormatting sqref="H40:H44">
    <cfRule type="containsText" dxfId="933" priority="324" operator="containsText" text="Muy Alta">
      <formula>NOT(ISERROR(SEARCH("Muy Alta",H40)))</formula>
    </cfRule>
    <cfRule type="containsText" dxfId="932" priority="325" operator="containsText" text="Alta">
      <formula>NOT(ISERROR(SEARCH("Alta",H40)))</formula>
    </cfRule>
    <cfRule type="containsText" dxfId="931" priority="326" operator="containsText" text="Muy Alta">
      <formula>NOT(ISERROR(SEARCH("Muy Alta",H40)))</formula>
    </cfRule>
    <cfRule type="containsText" dxfId="930" priority="331" operator="containsText" text="Muy Baja">
      <formula>NOT(ISERROR(SEARCH("Muy Baja",H40)))</formula>
    </cfRule>
    <cfRule type="containsText" dxfId="929" priority="332" operator="containsText" text="Baja">
      <formula>NOT(ISERROR(SEARCH("Baja",H40)))</formula>
    </cfRule>
    <cfRule type="containsText" dxfId="928" priority="333" operator="containsText" text="Media">
      <formula>NOT(ISERROR(SEARCH("Media",H40)))</formula>
    </cfRule>
    <cfRule type="containsText" dxfId="927" priority="334" operator="containsText" text="Alta">
      <formula>NOT(ISERROR(SEARCH("Alta",H40)))</formula>
    </cfRule>
    <cfRule type="containsText" dxfId="926" priority="336" operator="containsText" text="Muy Alta">
      <formula>NOT(ISERROR(SEARCH("Muy Alta",H40)))</formula>
    </cfRule>
  </conditionalFormatting>
  <conditionalFormatting sqref="I40:I44">
    <cfRule type="containsText" dxfId="925" priority="327" operator="containsText" text="Catastrófico">
      <formula>NOT(ISERROR(SEARCH("Catastrófico",I40)))</formula>
    </cfRule>
    <cfRule type="containsText" dxfId="924" priority="328" operator="containsText" text="Mayor">
      <formula>NOT(ISERROR(SEARCH("Mayor",I40)))</formula>
    </cfRule>
    <cfRule type="containsText" dxfId="923" priority="329" operator="containsText" text="Menor">
      <formula>NOT(ISERROR(SEARCH("Menor",I40)))</formula>
    </cfRule>
    <cfRule type="containsText" dxfId="922" priority="330" operator="containsText" text="Leve">
      <formula>NOT(ISERROR(SEARCH("Leve",I40)))</formula>
    </cfRule>
    <cfRule type="containsText" dxfId="921" priority="335" operator="containsText" text="Moderado">
      <formula>NOT(ISERROR(SEARCH("Moderado",I40)))</formula>
    </cfRule>
  </conditionalFormatting>
  <conditionalFormatting sqref="K40:K44">
    <cfRule type="containsText" dxfId="920" priority="322" operator="containsText" text="Media">
      <formula>NOT(ISERROR(SEARCH("Media",K40)))</formula>
    </cfRule>
  </conditionalFormatting>
  <conditionalFormatting sqref="L40:L44">
    <cfRule type="containsText" dxfId="919" priority="321" operator="containsText" text="Moderado">
      <formula>NOT(ISERROR(SEARCH("Moderado",L40)))</formula>
    </cfRule>
  </conditionalFormatting>
  <conditionalFormatting sqref="J40:J44">
    <cfRule type="containsText" dxfId="918" priority="320" operator="containsText" text="Moderado">
      <formula>NOT(ISERROR(SEARCH("Moderado",J40)))</formula>
    </cfRule>
  </conditionalFormatting>
  <conditionalFormatting sqref="J40:J44">
    <cfRule type="containsText" dxfId="917" priority="318" operator="containsText" text="Bajo">
      <formula>NOT(ISERROR(SEARCH("Bajo",J40)))</formula>
    </cfRule>
    <cfRule type="containsText" dxfId="916" priority="319" operator="containsText" text="Extremo">
      <formula>NOT(ISERROR(SEARCH("Extremo",J40)))</formula>
    </cfRule>
  </conditionalFormatting>
  <conditionalFormatting sqref="K40:K44">
    <cfRule type="containsText" dxfId="915" priority="316" operator="containsText" text="Baja">
      <formula>NOT(ISERROR(SEARCH("Baja",K40)))</formula>
    </cfRule>
    <cfRule type="containsText" dxfId="914" priority="317" operator="containsText" text="Muy Baja">
      <formula>NOT(ISERROR(SEARCH("Muy Baja",K40)))</formula>
    </cfRule>
  </conditionalFormatting>
  <conditionalFormatting sqref="K40:K44">
    <cfRule type="containsText" dxfId="913" priority="314" operator="containsText" text="Muy Alta">
      <formula>NOT(ISERROR(SEARCH("Muy Alta",K40)))</formula>
    </cfRule>
    <cfRule type="containsText" dxfId="912" priority="315" operator="containsText" text="Alta">
      <formula>NOT(ISERROR(SEARCH("Alta",K40)))</formula>
    </cfRule>
  </conditionalFormatting>
  <conditionalFormatting sqref="L40:L44">
    <cfRule type="containsText" dxfId="911" priority="310" operator="containsText" text="Catastrófico">
      <formula>NOT(ISERROR(SEARCH("Catastrófico",L40)))</formula>
    </cfRule>
    <cfRule type="containsText" dxfId="910" priority="311" operator="containsText" text="Mayor">
      <formula>NOT(ISERROR(SEARCH("Mayor",L40)))</formula>
    </cfRule>
    <cfRule type="containsText" dxfId="909" priority="312" operator="containsText" text="Menor">
      <formula>NOT(ISERROR(SEARCH("Menor",L40)))</formula>
    </cfRule>
    <cfRule type="containsText" dxfId="908" priority="313" operator="containsText" text="Leve">
      <formula>NOT(ISERROR(SEARCH("Leve",L40)))</formula>
    </cfRule>
  </conditionalFormatting>
  <conditionalFormatting sqref="K45:L45">
    <cfRule type="containsText" dxfId="907" priority="304" operator="containsText" text="3- Moderado">
      <formula>NOT(ISERROR(SEARCH("3- Moderado",K45)))</formula>
    </cfRule>
    <cfRule type="containsText" dxfId="906" priority="305" operator="containsText" text="6- Moderado">
      <formula>NOT(ISERROR(SEARCH("6- Moderado",K45)))</formula>
    </cfRule>
    <cfRule type="containsText" dxfId="905" priority="306" operator="containsText" text="4- Moderado">
      <formula>NOT(ISERROR(SEARCH("4- Moderado",K45)))</formula>
    </cfRule>
    <cfRule type="containsText" dxfId="904" priority="307" operator="containsText" text="3- Bajo">
      <formula>NOT(ISERROR(SEARCH("3- Bajo",K45)))</formula>
    </cfRule>
    <cfRule type="containsText" dxfId="903" priority="308" operator="containsText" text="4- Bajo">
      <formula>NOT(ISERROR(SEARCH("4- Bajo",K45)))</formula>
    </cfRule>
    <cfRule type="containsText" dxfId="902" priority="309" operator="containsText" text="1- Bajo">
      <formula>NOT(ISERROR(SEARCH("1- Bajo",K45)))</formula>
    </cfRule>
  </conditionalFormatting>
  <conditionalFormatting sqref="H45:I45">
    <cfRule type="containsText" dxfId="901" priority="298" operator="containsText" text="3- Moderado">
      <formula>NOT(ISERROR(SEARCH("3- Moderado",H45)))</formula>
    </cfRule>
    <cfRule type="containsText" dxfId="900" priority="299" operator="containsText" text="6- Moderado">
      <formula>NOT(ISERROR(SEARCH("6- Moderado",H45)))</formula>
    </cfRule>
    <cfRule type="containsText" dxfId="899" priority="300" operator="containsText" text="4- Moderado">
      <formula>NOT(ISERROR(SEARCH("4- Moderado",H45)))</formula>
    </cfRule>
    <cfRule type="containsText" dxfId="898" priority="301" operator="containsText" text="3- Bajo">
      <formula>NOT(ISERROR(SEARCH("3- Bajo",H45)))</formula>
    </cfRule>
    <cfRule type="containsText" dxfId="897" priority="302" operator="containsText" text="4- Bajo">
      <formula>NOT(ISERROR(SEARCH("4- Bajo",H45)))</formula>
    </cfRule>
    <cfRule type="containsText" dxfId="896" priority="303" operator="containsText" text="1- Bajo">
      <formula>NOT(ISERROR(SEARCH("1- Bajo",H45)))</formula>
    </cfRule>
  </conditionalFormatting>
  <conditionalFormatting sqref="A45 C45:E45">
    <cfRule type="containsText" dxfId="895" priority="292" operator="containsText" text="3- Moderado">
      <formula>NOT(ISERROR(SEARCH("3- Moderado",A45)))</formula>
    </cfRule>
    <cfRule type="containsText" dxfId="894" priority="293" operator="containsText" text="6- Moderado">
      <formula>NOT(ISERROR(SEARCH("6- Moderado",A45)))</formula>
    </cfRule>
    <cfRule type="containsText" dxfId="893" priority="294" operator="containsText" text="4- Moderado">
      <formula>NOT(ISERROR(SEARCH("4- Moderado",A45)))</formula>
    </cfRule>
    <cfRule type="containsText" dxfId="892" priority="295" operator="containsText" text="3- Bajo">
      <formula>NOT(ISERROR(SEARCH("3- Bajo",A45)))</formula>
    </cfRule>
    <cfRule type="containsText" dxfId="891" priority="296" operator="containsText" text="4- Bajo">
      <formula>NOT(ISERROR(SEARCH("4- Bajo",A45)))</formula>
    </cfRule>
    <cfRule type="containsText" dxfId="890" priority="297" operator="containsText" text="1- Bajo">
      <formula>NOT(ISERROR(SEARCH("1- Bajo",A45)))</formula>
    </cfRule>
  </conditionalFormatting>
  <conditionalFormatting sqref="F45:G45">
    <cfRule type="containsText" dxfId="889" priority="286" operator="containsText" text="3- Moderado">
      <formula>NOT(ISERROR(SEARCH("3- Moderado",F45)))</formula>
    </cfRule>
    <cfRule type="containsText" dxfId="888" priority="287" operator="containsText" text="6- Moderado">
      <formula>NOT(ISERROR(SEARCH("6- Moderado",F45)))</formula>
    </cfRule>
    <cfRule type="containsText" dxfId="887" priority="288" operator="containsText" text="4- Moderado">
      <formula>NOT(ISERROR(SEARCH("4- Moderado",F45)))</formula>
    </cfRule>
    <cfRule type="containsText" dxfId="886" priority="289" operator="containsText" text="3- Bajo">
      <formula>NOT(ISERROR(SEARCH("3- Bajo",F45)))</formula>
    </cfRule>
    <cfRule type="containsText" dxfId="885" priority="290" operator="containsText" text="4- Bajo">
      <formula>NOT(ISERROR(SEARCH("4- Bajo",F45)))</formula>
    </cfRule>
    <cfRule type="containsText" dxfId="884" priority="291" operator="containsText" text="1- Bajo">
      <formula>NOT(ISERROR(SEARCH("1- Bajo",F45)))</formula>
    </cfRule>
  </conditionalFormatting>
  <conditionalFormatting sqref="J45:J49">
    <cfRule type="containsText" dxfId="883" priority="281" operator="containsText" text="Bajo">
      <formula>NOT(ISERROR(SEARCH("Bajo",J45)))</formula>
    </cfRule>
    <cfRule type="containsText" dxfId="882" priority="282" operator="containsText" text="Moderado">
      <formula>NOT(ISERROR(SEARCH("Moderado",J45)))</formula>
    </cfRule>
    <cfRule type="containsText" dxfId="881" priority="283" operator="containsText" text="Alto">
      <formula>NOT(ISERROR(SEARCH("Alto",J45)))</formula>
    </cfRule>
    <cfRule type="containsText" dxfId="880" priority="284" operator="containsText" text="Extremo">
      <formula>NOT(ISERROR(SEARCH("Extremo",J45)))</formula>
    </cfRule>
    <cfRule type="colorScale" priority="285">
      <colorScale>
        <cfvo type="min"/>
        <cfvo type="max"/>
        <color rgb="FFFF7128"/>
        <color rgb="FFFFEF9C"/>
      </colorScale>
    </cfRule>
  </conditionalFormatting>
  <conditionalFormatting sqref="M45:M49">
    <cfRule type="containsText" dxfId="879" priority="256" operator="containsText" text="Moderado">
      <formula>NOT(ISERROR(SEARCH("Moderado",M45)))</formula>
    </cfRule>
    <cfRule type="containsText" dxfId="878" priority="276" operator="containsText" text="Bajo">
      <formula>NOT(ISERROR(SEARCH("Bajo",M45)))</formula>
    </cfRule>
    <cfRule type="containsText" dxfId="877" priority="277" operator="containsText" text="Moderado">
      <formula>NOT(ISERROR(SEARCH("Moderado",M45)))</formula>
    </cfRule>
    <cfRule type="containsText" dxfId="876" priority="278" operator="containsText" text="Alto">
      <formula>NOT(ISERROR(SEARCH("Alto",M45)))</formula>
    </cfRule>
    <cfRule type="containsText" dxfId="875" priority="279" operator="containsText" text="Extremo">
      <formula>NOT(ISERROR(SEARCH("Extremo",M45)))</formula>
    </cfRule>
    <cfRule type="colorScale" priority="280">
      <colorScale>
        <cfvo type="min"/>
        <cfvo type="max"/>
        <color rgb="FFFF7128"/>
        <color rgb="FFFFEF9C"/>
      </colorScale>
    </cfRule>
  </conditionalFormatting>
  <conditionalFormatting sqref="N45">
    <cfRule type="containsText" dxfId="874" priority="270" operator="containsText" text="3- Moderado">
      <formula>NOT(ISERROR(SEARCH("3- Moderado",N45)))</formula>
    </cfRule>
    <cfRule type="containsText" dxfId="873" priority="271" operator="containsText" text="6- Moderado">
      <formula>NOT(ISERROR(SEARCH("6- Moderado",N45)))</formula>
    </cfRule>
    <cfRule type="containsText" dxfId="872" priority="272" operator="containsText" text="4- Moderado">
      <formula>NOT(ISERROR(SEARCH("4- Moderado",N45)))</formula>
    </cfRule>
    <cfRule type="containsText" dxfId="871" priority="273" operator="containsText" text="3- Bajo">
      <formula>NOT(ISERROR(SEARCH("3- Bajo",N45)))</formula>
    </cfRule>
    <cfRule type="containsText" dxfId="870" priority="274" operator="containsText" text="4- Bajo">
      <formula>NOT(ISERROR(SEARCH("4- Bajo",N45)))</formula>
    </cfRule>
    <cfRule type="containsText" dxfId="869" priority="275" operator="containsText" text="1- Bajo">
      <formula>NOT(ISERROR(SEARCH("1- Bajo",N45)))</formula>
    </cfRule>
  </conditionalFormatting>
  <conditionalFormatting sqref="H45:H49">
    <cfRule type="containsText" dxfId="868" priority="257" operator="containsText" text="Muy Alta">
      <formula>NOT(ISERROR(SEARCH("Muy Alta",H45)))</formula>
    </cfRule>
    <cfRule type="containsText" dxfId="867" priority="258" operator="containsText" text="Alta">
      <formula>NOT(ISERROR(SEARCH("Alta",H45)))</formula>
    </cfRule>
    <cfRule type="containsText" dxfId="866" priority="259" operator="containsText" text="Muy Alta">
      <formula>NOT(ISERROR(SEARCH("Muy Alta",H45)))</formula>
    </cfRule>
    <cfRule type="containsText" dxfId="865" priority="264" operator="containsText" text="Muy Baja">
      <formula>NOT(ISERROR(SEARCH("Muy Baja",H45)))</formula>
    </cfRule>
    <cfRule type="containsText" dxfId="864" priority="265" operator="containsText" text="Baja">
      <formula>NOT(ISERROR(SEARCH("Baja",H45)))</formula>
    </cfRule>
    <cfRule type="containsText" dxfId="863" priority="266" operator="containsText" text="Media">
      <formula>NOT(ISERROR(SEARCH("Media",H45)))</formula>
    </cfRule>
    <cfRule type="containsText" dxfId="862" priority="267" operator="containsText" text="Alta">
      <formula>NOT(ISERROR(SEARCH("Alta",H45)))</formula>
    </cfRule>
    <cfRule type="containsText" dxfId="861" priority="269" operator="containsText" text="Muy Alta">
      <formula>NOT(ISERROR(SEARCH("Muy Alta",H45)))</formula>
    </cfRule>
  </conditionalFormatting>
  <conditionalFormatting sqref="I45:I49">
    <cfRule type="containsText" dxfId="860" priority="260" operator="containsText" text="Catastrófico">
      <formula>NOT(ISERROR(SEARCH("Catastrófico",I45)))</formula>
    </cfRule>
    <cfRule type="containsText" dxfId="859" priority="261" operator="containsText" text="Mayor">
      <formula>NOT(ISERROR(SEARCH("Mayor",I45)))</formula>
    </cfRule>
    <cfRule type="containsText" dxfId="858" priority="262" operator="containsText" text="Menor">
      <formula>NOT(ISERROR(SEARCH("Menor",I45)))</formula>
    </cfRule>
    <cfRule type="containsText" dxfId="857" priority="263" operator="containsText" text="Leve">
      <formula>NOT(ISERROR(SEARCH("Leve",I45)))</formula>
    </cfRule>
    <cfRule type="containsText" dxfId="856" priority="268" operator="containsText" text="Moderado">
      <formula>NOT(ISERROR(SEARCH("Moderado",I45)))</formula>
    </cfRule>
  </conditionalFormatting>
  <conditionalFormatting sqref="K45:K49">
    <cfRule type="containsText" dxfId="855" priority="255" operator="containsText" text="Media">
      <formula>NOT(ISERROR(SEARCH("Media",K45)))</formula>
    </cfRule>
  </conditionalFormatting>
  <conditionalFormatting sqref="L45:L49">
    <cfRule type="containsText" dxfId="854" priority="254" operator="containsText" text="Moderado">
      <formula>NOT(ISERROR(SEARCH("Moderado",L45)))</formula>
    </cfRule>
  </conditionalFormatting>
  <conditionalFormatting sqref="J45:J49">
    <cfRule type="containsText" dxfId="853" priority="253" operator="containsText" text="Moderado">
      <formula>NOT(ISERROR(SEARCH("Moderado",J45)))</formula>
    </cfRule>
  </conditionalFormatting>
  <conditionalFormatting sqref="J45:J49">
    <cfRule type="containsText" dxfId="852" priority="251" operator="containsText" text="Bajo">
      <formula>NOT(ISERROR(SEARCH("Bajo",J45)))</formula>
    </cfRule>
    <cfRule type="containsText" dxfId="851" priority="252" operator="containsText" text="Extremo">
      <formula>NOT(ISERROR(SEARCH("Extremo",J45)))</formula>
    </cfRule>
  </conditionalFormatting>
  <conditionalFormatting sqref="K45:K49">
    <cfRule type="containsText" dxfId="850" priority="249" operator="containsText" text="Baja">
      <formula>NOT(ISERROR(SEARCH("Baja",K45)))</formula>
    </cfRule>
    <cfRule type="containsText" dxfId="849" priority="250" operator="containsText" text="Muy Baja">
      <formula>NOT(ISERROR(SEARCH("Muy Baja",K45)))</formula>
    </cfRule>
  </conditionalFormatting>
  <conditionalFormatting sqref="K45:K49">
    <cfRule type="containsText" dxfId="848" priority="247" operator="containsText" text="Muy Alta">
      <formula>NOT(ISERROR(SEARCH("Muy Alta",K45)))</formula>
    </cfRule>
    <cfRule type="containsText" dxfId="847" priority="248" operator="containsText" text="Alta">
      <formula>NOT(ISERROR(SEARCH("Alta",K45)))</formula>
    </cfRule>
  </conditionalFormatting>
  <conditionalFormatting sqref="L45:L49">
    <cfRule type="containsText" dxfId="846" priority="243" operator="containsText" text="Catastrófico">
      <formula>NOT(ISERROR(SEARCH("Catastrófico",L45)))</formula>
    </cfRule>
    <cfRule type="containsText" dxfId="845" priority="244" operator="containsText" text="Mayor">
      <formula>NOT(ISERROR(SEARCH("Mayor",L45)))</formula>
    </cfRule>
    <cfRule type="containsText" dxfId="844" priority="245" operator="containsText" text="Menor">
      <formula>NOT(ISERROR(SEARCH("Menor",L45)))</formula>
    </cfRule>
    <cfRule type="containsText" dxfId="843" priority="246" operator="containsText" text="Leve">
      <formula>NOT(ISERROR(SEARCH("Leve",L45)))</formula>
    </cfRule>
  </conditionalFormatting>
  <conditionalFormatting sqref="K50:L50">
    <cfRule type="containsText" dxfId="842" priority="237" operator="containsText" text="3- Moderado">
      <formula>NOT(ISERROR(SEARCH("3- Moderado",K50)))</formula>
    </cfRule>
    <cfRule type="containsText" dxfId="841" priority="238" operator="containsText" text="6- Moderado">
      <formula>NOT(ISERROR(SEARCH("6- Moderado",K50)))</formula>
    </cfRule>
    <cfRule type="containsText" dxfId="840" priority="239" operator="containsText" text="4- Moderado">
      <formula>NOT(ISERROR(SEARCH("4- Moderado",K50)))</formula>
    </cfRule>
    <cfRule type="containsText" dxfId="839" priority="240" operator="containsText" text="3- Bajo">
      <formula>NOT(ISERROR(SEARCH("3- Bajo",K50)))</formula>
    </cfRule>
    <cfRule type="containsText" dxfId="838" priority="241" operator="containsText" text="4- Bajo">
      <formula>NOT(ISERROR(SEARCH("4- Bajo",K50)))</formula>
    </cfRule>
    <cfRule type="containsText" dxfId="837" priority="242" operator="containsText" text="1- Bajo">
      <formula>NOT(ISERROR(SEARCH("1- Bajo",K50)))</formula>
    </cfRule>
  </conditionalFormatting>
  <conditionalFormatting sqref="H50:I50">
    <cfRule type="containsText" dxfId="836" priority="231" operator="containsText" text="3- Moderado">
      <formula>NOT(ISERROR(SEARCH("3- Moderado",H50)))</formula>
    </cfRule>
    <cfRule type="containsText" dxfId="835" priority="232" operator="containsText" text="6- Moderado">
      <formula>NOT(ISERROR(SEARCH("6- Moderado",H50)))</formula>
    </cfRule>
    <cfRule type="containsText" dxfId="834" priority="233" operator="containsText" text="4- Moderado">
      <formula>NOT(ISERROR(SEARCH("4- Moderado",H50)))</formula>
    </cfRule>
    <cfRule type="containsText" dxfId="833" priority="234" operator="containsText" text="3- Bajo">
      <formula>NOT(ISERROR(SEARCH("3- Bajo",H50)))</formula>
    </cfRule>
    <cfRule type="containsText" dxfId="832" priority="235" operator="containsText" text="4- Bajo">
      <formula>NOT(ISERROR(SEARCH("4- Bajo",H50)))</formula>
    </cfRule>
    <cfRule type="containsText" dxfId="831" priority="236" operator="containsText" text="1- Bajo">
      <formula>NOT(ISERROR(SEARCH("1- Bajo",H50)))</formula>
    </cfRule>
  </conditionalFormatting>
  <conditionalFormatting sqref="A50 C50:E50">
    <cfRule type="containsText" dxfId="830" priority="225" operator="containsText" text="3- Moderado">
      <formula>NOT(ISERROR(SEARCH("3- Moderado",A50)))</formula>
    </cfRule>
    <cfRule type="containsText" dxfId="829" priority="226" operator="containsText" text="6- Moderado">
      <formula>NOT(ISERROR(SEARCH("6- Moderado",A50)))</formula>
    </cfRule>
    <cfRule type="containsText" dxfId="828" priority="227" operator="containsText" text="4- Moderado">
      <formula>NOT(ISERROR(SEARCH("4- Moderado",A50)))</formula>
    </cfRule>
    <cfRule type="containsText" dxfId="827" priority="228" operator="containsText" text="3- Bajo">
      <formula>NOT(ISERROR(SEARCH("3- Bajo",A50)))</formula>
    </cfRule>
    <cfRule type="containsText" dxfId="826" priority="229" operator="containsText" text="4- Bajo">
      <formula>NOT(ISERROR(SEARCH("4- Bajo",A50)))</formula>
    </cfRule>
    <cfRule type="containsText" dxfId="825" priority="230" operator="containsText" text="1- Bajo">
      <formula>NOT(ISERROR(SEARCH("1- Bajo",A50)))</formula>
    </cfRule>
  </conditionalFormatting>
  <conditionalFormatting sqref="F50:G50">
    <cfRule type="containsText" dxfId="824" priority="219" operator="containsText" text="3- Moderado">
      <formula>NOT(ISERROR(SEARCH("3- Moderado",F50)))</formula>
    </cfRule>
    <cfRule type="containsText" dxfId="823" priority="220" operator="containsText" text="6- Moderado">
      <formula>NOT(ISERROR(SEARCH("6- Moderado",F50)))</formula>
    </cfRule>
    <cfRule type="containsText" dxfId="822" priority="221" operator="containsText" text="4- Moderado">
      <formula>NOT(ISERROR(SEARCH("4- Moderado",F50)))</formula>
    </cfRule>
    <cfRule type="containsText" dxfId="821" priority="222" operator="containsText" text="3- Bajo">
      <formula>NOT(ISERROR(SEARCH("3- Bajo",F50)))</formula>
    </cfRule>
    <cfRule type="containsText" dxfId="820" priority="223" operator="containsText" text="4- Bajo">
      <formula>NOT(ISERROR(SEARCH("4- Bajo",F50)))</formula>
    </cfRule>
    <cfRule type="containsText" dxfId="819" priority="224" operator="containsText" text="1- Bajo">
      <formula>NOT(ISERROR(SEARCH("1- Bajo",F50)))</formula>
    </cfRule>
  </conditionalFormatting>
  <conditionalFormatting sqref="J50:J54">
    <cfRule type="containsText" dxfId="818" priority="214" operator="containsText" text="Bajo">
      <formula>NOT(ISERROR(SEARCH("Bajo",J50)))</formula>
    </cfRule>
    <cfRule type="containsText" dxfId="817" priority="215" operator="containsText" text="Moderado">
      <formula>NOT(ISERROR(SEARCH("Moderado",J50)))</formula>
    </cfRule>
    <cfRule type="containsText" dxfId="816" priority="216" operator="containsText" text="Alto">
      <formula>NOT(ISERROR(SEARCH("Alto",J50)))</formula>
    </cfRule>
    <cfRule type="containsText" dxfId="815" priority="217" operator="containsText" text="Extremo">
      <formula>NOT(ISERROR(SEARCH("Extremo",J50)))</formula>
    </cfRule>
    <cfRule type="colorScale" priority="218">
      <colorScale>
        <cfvo type="min"/>
        <cfvo type="max"/>
        <color rgb="FFFF7128"/>
        <color rgb="FFFFEF9C"/>
      </colorScale>
    </cfRule>
  </conditionalFormatting>
  <conditionalFormatting sqref="M50:M54">
    <cfRule type="containsText" dxfId="814" priority="189" operator="containsText" text="Moderado">
      <formula>NOT(ISERROR(SEARCH("Moderado",M50)))</formula>
    </cfRule>
    <cfRule type="containsText" dxfId="813" priority="209" operator="containsText" text="Bajo">
      <formula>NOT(ISERROR(SEARCH("Bajo",M50)))</formula>
    </cfRule>
    <cfRule type="containsText" dxfId="812" priority="210" operator="containsText" text="Moderado">
      <formula>NOT(ISERROR(SEARCH("Moderado",M50)))</formula>
    </cfRule>
    <cfRule type="containsText" dxfId="811" priority="211" operator="containsText" text="Alto">
      <formula>NOT(ISERROR(SEARCH("Alto",M50)))</formula>
    </cfRule>
    <cfRule type="containsText" dxfId="810" priority="212" operator="containsText" text="Extremo">
      <formula>NOT(ISERROR(SEARCH("Extremo",M50)))</formula>
    </cfRule>
    <cfRule type="colorScale" priority="213">
      <colorScale>
        <cfvo type="min"/>
        <cfvo type="max"/>
        <color rgb="FFFF7128"/>
        <color rgb="FFFFEF9C"/>
      </colorScale>
    </cfRule>
  </conditionalFormatting>
  <conditionalFormatting sqref="N50">
    <cfRule type="containsText" dxfId="809" priority="203" operator="containsText" text="3- Moderado">
      <formula>NOT(ISERROR(SEARCH("3- Moderado",N50)))</formula>
    </cfRule>
    <cfRule type="containsText" dxfId="808" priority="204" operator="containsText" text="6- Moderado">
      <formula>NOT(ISERROR(SEARCH("6- Moderado",N50)))</formula>
    </cfRule>
    <cfRule type="containsText" dxfId="807" priority="205" operator="containsText" text="4- Moderado">
      <formula>NOT(ISERROR(SEARCH("4- Moderado",N50)))</formula>
    </cfRule>
    <cfRule type="containsText" dxfId="806" priority="206" operator="containsText" text="3- Bajo">
      <formula>NOT(ISERROR(SEARCH("3- Bajo",N50)))</formula>
    </cfRule>
    <cfRule type="containsText" dxfId="805" priority="207" operator="containsText" text="4- Bajo">
      <formula>NOT(ISERROR(SEARCH("4- Bajo",N50)))</formula>
    </cfRule>
    <cfRule type="containsText" dxfId="804" priority="208" operator="containsText" text="1- Bajo">
      <formula>NOT(ISERROR(SEARCH("1- Bajo",N50)))</formula>
    </cfRule>
  </conditionalFormatting>
  <conditionalFormatting sqref="H50:H54">
    <cfRule type="containsText" dxfId="803" priority="190" operator="containsText" text="Muy Alta">
      <formula>NOT(ISERROR(SEARCH("Muy Alta",H50)))</formula>
    </cfRule>
    <cfRule type="containsText" dxfId="802" priority="191" operator="containsText" text="Alta">
      <formula>NOT(ISERROR(SEARCH("Alta",H50)))</formula>
    </cfRule>
    <cfRule type="containsText" dxfId="801" priority="192" operator="containsText" text="Muy Alta">
      <formula>NOT(ISERROR(SEARCH("Muy Alta",H50)))</formula>
    </cfRule>
    <cfRule type="containsText" dxfId="800" priority="197" operator="containsText" text="Muy Baja">
      <formula>NOT(ISERROR(SEARCH("Muy Baja",H50)))</formula>
    </cfRule>
    <cfRule type="containsText" dxfId="799" priority="198" operator="containsText" text="Baja">
      <formula>NOT(ISERROR(SEARCH("Baja",H50)))</formula>
    </cfRule>
    <cfRule type="containsText" dxfId="798" priority="199" operator="containsText" text="Media">
      <formula>NOT(ISERROR(SEARCH("Media",H50)))</formula>
    </cfRule>
    <cfRule type="containsText" dxfId="797" priority="200" operator="containsText" text="Alta">
      <formula>NOT(ISERROR(SEARCH("Alta",H50)))</formula>
    </cfRule>
    <cfRule type="containsText" dxfId="796" priority="202" operator="containsText" text="Muy Alta">
      <formula>NOT(ISERROR(SEARCH("Muy Alta",H50)))</formula>
    </cfRule>
  </conditionalFormatting>
  <conditionalFormatting sqref="I50:I54">
    <cfRule type="containsText" dxfId="795" priority="193" operator="containsText" text="Catastrófico">
      <formula>NOT(ISERROR(SEARCH("Catastrófico",I50)))</formula>
    </cfRule>
    <cfRule type="containsText" dxfId="794" priority="194" operator="containsText" text="Mayor">
      <formula>NOT(ISERROR(SEARCH("Mayor",I50)))</formula>
    </cfRule>
    <cfRule type="containsText" dxfId="793" priority="195" operator="containsText" text="Menor">
      <formula>NOT(ISERROR(SEARCH("Menor",I50)))</formula>
    </cfRule>
    <cfRule type="containsText" dxfId="792" priority="196" operator="containsText" text="Leve">
      <formula>NOT(ISERROR(SEARCH("Leve",I50)))</formula>
    </cfRule>
    <cfRule type="containsText" dxfId="791" priority="201" operator="containsText" text="Moderado">
      <formula>NOT(ISERROR(SEARCH("Moderado",I50)))</formula>
    </cfRule>
  </conditionalFormatting>
  <conditionalFormatting sqref="K50:K54">
    <cfRule type="containsText" dxfId="790" priority="188" operator="containsText" text="Media">
      <formula>NOT(ISERROR(SEARCH("Media",K50)))</formula>
    </cfRule>
  </conditionalFormatting>
  <conditionalFormatting sqref="L50:L54">
    <cfRule type="containsText" dxfId="789" priority="187" operator="containsText" text="Moderado">
      <formula>NOT(ISERROR(SEARCH("Moderado",L50)))</formula>
    </cfRule>
  </conditionalFormatting>
  <conditionalFormatting sqref="J50:J54">
    <cfRule type="containsText" dxfId="788" priority="186" operator="containsText" text="Moderado">
      <formula>NOT(ISERROR(SEARCH("Moderado",J50)))</formula>
    </cfRule>
  </conditionalFormatting>
  <conditionalFormatting sqref="J50:J54">
    <cfRule type="containsText" dxfId="787" priority="184" operator="containsText" text="Bajo">
      <formula>NOT(ISERROR(SEARCH("Bajo",J50)))</formula>
    </cfRule>
    <cfRule type="containsText" dxfId="786" priority="185" operator="containsText" text="Extremo">
      <formula>NOT(ISERROR(SEARCH("Extremo",J50)))</formula>
    </cfRule>
  </conditionalFormatting>
  <conditionalFormatting sqref="K50:K54">
    <cfRule type="containsText" dxfId="785" priority="182" operator="containsText" text="Baja">
      <formula>NOT(ISERROR(SEARCH("Baja",K50)))</formula>
    </cfRule>
    <cfRule type="containsText" dxfId="784" priority="183" operator="containsText" text="Muy Baja">
      <formula>NOT(ISERROR(SEARCH("Muy Baja",K50)))</formula>
    </cfRule>
  </conditionalFormatting>
  <conditionalFormatting sqref="K50:K54">
    <cfRule type="containsText" dxfId="783" priority="180" operator="containsText" text="Muy Alta">
      <formula>NOT(ISERROR(SEARCH("Muy Alta",K50)))</formula>
    </cfRule>
    <cfRule type="containsText" dxfId="782" priority="181" operator="containsText" text="Alta">
      <formula>NOT(ISERROR(SEARCH("Alta",K50)))</formula>
    </cfRule>
  </conditionalFormatting>
  <conditionalFormatting sqref="L50:L54">
    <cfRule type="containsText" dxfId="781" priority="176" operator="containsText" text="Catastrófico">
      <formula>NOT(ISERROR(SEARCH("Catastrófico",L50)))</formula>
    </cfRule>
    <cfRule type="containsText" dxfId="780" priority="177" operator="containsText" text="Mayor">
      <formula>NOT(ISERROR(SEARCH("Mayor",L50)))</formula>
    </cfRule>
    <cfRule type="containsText" dxfId="779" priority="178" operator="containsText" text="Menor">
      <formula>NOT(ISERROR(SEARCH("Menor",L50)))</formula>
    </cfRule>
    <cfRule type="containsText" dxfId="778" priority="179" operator="containsText" text="Leve">
      <formula>NOT(ISERROR(SEARCH("Leve",L50)))</formula>
    </cfRule>
  </conditionalFormatting>
  <conditionalFormatting sqref="K55:L55 K60:L60 K65:L65">
    <cfRule type="containsText" dxfId="777" priority="170" operator="containsText" text="3- Moderado">
      <formula>NOT(ISERROR(SEARCH("3- Moderado",K55)))</formula>
    </cfRule>
    <cfRule type="containsText" dxfId="776" priority="171" operator="containsText" text="6- Moderado">
      <formula>NOT(ISERROR(SEARCH("6- Moderado",K55)))</formula>
    </cfRule>
    <cfRule type="containsText" dxfId="775" priority="172" operator="containsText" text="4- Moderado">
      <formula>NOT(ISERROR(SEARCH("4- Moderado",K55)))</formula>
    </cfRule>
    <cfRule type="containsText" dxfId="774" priority="173" operator="containsText" text="3- Bajo">
      <formula>NOT(ISERROR(SEARCH("3- Bajo",K55)))</formula>
    </cfRule>
    <cfRule type="containsText" dxfId="773" priority="174" operator="containsText" text="4- Bajo">
      <formula>NOT(ISERROR(SEARCH("4- Bajo",K55)))</formula>
    </cfRule>
    <cfRule type="containsText" dxfId="772" priority="175" operator="containsText" text="1- Bajo">
      <formula>NOT(ISERROR(SEARCH("1- Bajo",K55)))</formula>
    </cfRule>
  </conditionalFormatting>
  <conditionalFormatting sqref="H55:I55 H60:I60 H65:I65">
    <cfRule type="containsText" dxfId="771" priority="164" operator="containsText" text="3- Moderado">
      <formula>NOT(ISERROR(SEARCH("3- Moderado",H55)))</formula>
    </cfRule>
    <cfRule type="containsText" dxfId="770" priority="165" operator="containsText" text="6- Moderado">
      <formula>NOT(ISERROR(SEARCH("6- Moderado",H55)))</formula>
    </cfRule>
    <cfRule type="containsText" dxfId="769" priority="166" operator="containsText" text="4- Moderado">
      <formula>NOT(ISERROR(SEARCH("4- Moderado",H55)))</formula>
    </cfRule>
    <cfRule type="containsText" dxfId="768" priority="167" operator="containsText" text="3- Bajo">
      <formula>NOT(ISERROR(SEARCH("3- Bajo",H55)))</formula>
    </cfRule>
    <cfRule type="containsText" dxfId="767" priority="168" operator="containsText" text="4- Bajo">
      <formula>NOT(ISERROR(SEARCH("4- Bajo",H55)))</formula>
    </cfRule>
    <cfRule type="containsText" dxfId="766" priority="169" operator="containsText" text="1- Bajo">
      <formula>NOT(ISERROR(SEARCH("1- Bajo",H55)))</formula>
    </cfRule>
  </conditionalFormatting>
  <conditionalFormatting sqref="A55 C55:E55 A60 C60:E60 C65:E65 A65">
    <cfRule type="containsText" dxfId="765" priority="158" operator="containsText" text="3- Moderado">
      <formula>NOT(ISERROR(SEARCH("3- Moderado",A55)))</formula>
    </cfRule>
    <cfRule type="containsText" dxfId="764" priority="159" operator="containsText" text="6- Moderado">
      <formula>NOT(ISERROR(SEARCH("6- Moderado",A55)))</formula>
    </cfRule>
    <cfRule type="containsText" dxfId="763" priority="160" operator="containsText" text="4- Moderado">
      <formula>NOT(ISERROR(SEARCH("4- Moderado",A55)))</formula>
    </cfRule>
    <cfRule type="containsText" dxfId="762" priority="161" operator="containsText" text="3- Bajo">
      <formula>NOT(ISERROR(SEARCH("3- Bajo",A55)))</formula>
    </cfRule>
    <cfRule type="containsText" dxfId="761" priority="162" operator="containsText" text="4- Bajo">
      <formula>NOT(ISERROR(SEARCH("4- Bajo",A55)))</formula>
    </cfRule>
    <cfRule type="containsText" dxfId="760" priority="163" operator="containsText" text="1- Bajo">
      <formula>NOT(ISERROR(SEARCH("1- Bajo",A55)))</formula>
    </cfRule>
  </conditionalFormatting>
  <conditionalFormatting sqref="F55:G55 F60:G60 F65:G65">
    <cfRule type="containsText" dxfId="759" priority="152" operator="containsText" text="3- Moderado">
      <formula>NOT(ISERROR(SEARCH("3- Moderado",F55)))</formula>
    </cfRule>
    <cfRule type="containsText" dxfId="758" priority="153" operator="containsText" text="6- Moderado">
      <formula>NOT(ISERROR(SEARCH("6- Moderado",F55)))</formula>
    </cfRule>
    <cfRule type="containsText" dxfId="757" priority="154" operator="containsText" text="4- Moderado">
      <formula>NOT(ISERROR(SEARCH("4- Moderado",F55)))</formula>
    </cfRule>
    <cfRule type="containsText" dxfId="756" priority="155" operator="containsText" text="3- Bajo">
      <formula>NOT(ISERROR(SEARCH("3- Bajo",F55)))</formula>
    </cfRule>
    <cfRule type="containsText" dxfId="755" priority="156" operator="containsText" text="4- Bajo">
      <formula>NOT(ISERROR(SEARCH("4- Bajo",F55)))</formula>
    </cfRule>
    <cfRule type="containsText" dxfId="754" priority="157" operator="containsText" text="1- Bajo">
      <formula>NOT(ISERROR(SEARCH("1- Bajo",F55)))</formula>
    </cfRule>
  </conditionalFormatting>
  <conditionalFormatting sqref="J55:J69">
    <cfRule type="containsText" dxfId="753" priority="147" operator="containsText" text="Bajo">
      <formula>NOT(ISERROR(SEARCH("Bajo",J55)))</formula>
    </cfRule>
    <cfRule type="containsText" dxfId="752" priority="148" operator="containsText" text="Moderado">
      <formula>NOT(ISERROR(SEARCH("Moderado",J55)))</formula>
    </cfRule>
    <cfRule type="containsText" dxfId="751" priority="149" operator="containsText" text="Alto">
      <formula>NOT(ISERROR(SEARCH("Alto",J55)))</formula>
    </cfRule>
    <cfRule type="containsText" dxfId="750" priority="150" operator="containsText" text="Extremo">
      <formula>NOT(ISERROR(SEARCH("Extremo",J55)))</formula>
    </cfRule>
    <cfRule type="colorScale" priority="151">
      <colorScale>
        <cfvo type="min"/>
        <cfvo type="max"/>
        <color rgb="FFFF7128"/>
        <color rgb="FFFFEF9C"/>
      </colorScale>
    </cfRule>
  </conditionalFormatting>
  <conditionalFormatting sqref="M55:M69">
    <cfRule type="containsText" dxfId="749" priority="122" operator="containsText" text="Moderado">
      <formula>NOT(ISERROR(SEARCH("Moderado",M55)))</formula>
    </cfRule>
    <cfRule type="containsText" dxfId="748" priority="142" operator="containsText" text="Bajo">
      <formula>NOT(ISERROR(SEARCH("Bajo",M55)))</formula>
    </cfRule>
    <cfRule type="containsText" dxfId="747" priority="143" operator="containsText" text="Moderado">
      <formula>NOT(ISERROR(SEARCH("Moderado",M55)))</formula>
    </cfRule>
    <cfRule type="containsText" dxfId="746" priority="144" operator="containsText" text="Alto">
      <formula>NOT(ISERROR(SEARCH("Alto",M55)))</formula>
    </cfRule>
    <cfRule type="containsText" dxfId="745" priority="145" operator="containsText" text="Extremo">
      <formula>NOT(ISERROR(SEARCH("Extremo",M55)))</formula>
    </cfRule>
    <cfRule type="colorScale" priority="146">
      <colorScale>
        <cfvo type="min"/>
        <cfvo type="max"/>
        <color rgb="FFFF7128"/>
        <color rgb="FFFFEF9C"/>
      </colorScale>
    </cfRule>
  </conditionalFormatting>
  <conditionalFormatting sqref="N55 N60 N65">
    <cfRule type="containsText" dxfId="744" priority="136" operator="containsText" text="3- Moderado">
      <formula>NOT(ISERROR(SEARCH("3- Moderado",N55)))</formula>
    </cfRule>
    <cfRule type="containsText" dxfId="743" priority="137" operator="containsText" text="6- Moderado">
      <formula>NOT(ISERROR(SEARCH("6- Moderado",N55)))</formula>
    </cfRule>
    <cfRule type="containsText" dxfId="742" priority="138" operator="containsText" text="4- Moderado">
      <formula>NOT(ISERROR(SEARCH("4- Moderado",N55)))</formula>
    </cfRule>
    <cfRule type="containsText" dxfId="741" priority="139" operator="containsText" text="3- Bajo">
      <formula>NOT(ISERROR(SEARCH("3- Bajo",N55)))</formula>
    </cfRule>
    <cfRule type="containsText" dxfId="740" priority="140" operator="containsText" text="4- Bajo">
      <formula>NOT(ISERROR(SEARCH("4- Bajo",N55)))</formula>
    </cfRule>
    <cfRule type="containsText" dxfId="739" priority="141" operator="containsText" text="1- Bajo">
      <formula>NOT(ISERROR(SEARCH("1- Bajo",N55)))</formula>
    </cfRule>
  </conditionalFormatting>
  <conditionalFormatting sqref="H55:H69">
    <cfRule type="containsText" dxfId="738" priority="123" operator="containsText" text="Muy Alta">
      <formula>NOT(ISERROR(SEARCH("Muy Alta",H55)))</formula>
    </cfRule>
    <cfRule type="containsText" dxfId="737" priority="124" operator="containsText" text="Alta">
      <formula>NOT(ISERROR(SEARCH("Alta",H55)))</formula>
    </cfRule>
    <cfRule type="containsText" dxfId="736" priority="125" operator="containsText" text="Muy Alta">
      <formula>NOT(ISERROR(SEARCH("Muy Alta",H55)))</formula>
    </cfRule>
    <cfRule type="containsText" dxfId="735" priority="130" operator="containsText" text="Muy Baja">
      <formula>NOT(ISERROR(SEARCH("Muy Baja",H55)))</formula>
    </cfRule>
    <cfRule type="containsText" dxfId="734" priority="131" operator="containsText" text="Baja">
      <formula>NOT(ISERROR(SEARCH("Baja",H55)))</formula>
    </cfRule>
    <cfRule type="containsText" dxfId="733" priority="132" operator="containsText" text="Media">
      <formula>NOT(ISERROR(SEARCH("Media",H55)))</formula>
    </cfRule>
    <cfRule type="containsText" dxfId="732" priority="133" operator="containsText" text="Alta">
      <formula>NOT(ISERROR(SEARCH("Alta",H55)))</formula>
    </cfRule>
    <cfRule type="containsText" dxfId="731" priority="135" operator="containsText" text="Muy Alta">
      <formula>NOT(ISERROR(SEARCH("Muy Alta",H55)))</formula>
    </cfRule>
  </conditionalFormatting>
  <conditionalFormatting sqref="I55:I69">
    <cfRule type="containsText" dxfId="730" priority="126" operator="containsText" text="Catastrófico">
      <formula>NOT(ISERROR(SEARCH("Catastrófico",I55)))</formula>
    </cfRule>
    <cfRule type="containsText" dxfId="729" priority="127" operator="containsText" text="Mayor">
      <formula>NOT(ISERROR(SEARCH("Mayor",I55)))</formula>
    </cfRule>
    <cfRule type="containsText" dxfId="728" priority="128" operator="containsText" text="Menor">
      <formula>NOT(ISERROR(SEARCH("Menor",I55)))</formula>
    </cfRule>
    <cfRule type="containsText" dxfId="727" priority="129" operator="containsText" text="Leve">
      <formula>NOT(ISERROR(SEARCH("Leve",I55)))</formula>
    </cfRule>
    <cfRule type="containsText" dxfId="726" priority="134" operator="containsText" text="Moderado">
      <formula>NOT(ISERROR(SEARCH("Moderado",I55)))</formula>
    </cfRule>
  </conditionalFormatting>
  <conditionalFormatting sqref="K55:K69">
    <cfRule type="containsText" dxfId="725" priority="121" operator="containsText" text="Media">
      <formula>NOT(ISERROR(SEARCH("Media",K55)))</formula>
    </cfRule>
  </conditionalFormatting>
  <conditionalFormatting sqref="L55:L69">
    <cfRule type="containsText" dxfId="724" priority="120" operator="containsText" text="Moderado">
      <formula>NOT(ISERROR(SEARCH("Moderado",L55)))</formula>
    </cfRule>
  </conditionalFormatting>
  <conditionalFormatting sqref="J55:J69">
    <cfRule type="containsText" dxfId="723" priority="119" operator="containsText" text="Moderado">
      <formula>NOT(ISERROR(SEARCH("Moderado",J55)))</formula>
    </cfRule>
  </conditionalFormatting>
  <conditionalFormatting sqref="J55:J69">
    <cfRule type="containsText" dxfId="722" priority="117" operator="containsText" text="Bajo">
      <formula>NOT(ISERROR(SEARCH("Bajo",J55)))</formula>
    </cfRule>
    <cfRule type="containsText" dxfId="721" priority="118" operator="containsText" text="Extremo">
      <formula>NOT(ISERROR(SEARCH("Extremo",J55)))</formula>
    </cfRule>
  </conditionalFormatting>
  <conditionalFormatting sqref="K55:K69">
    <cfRule type="containsText" dxfId="720" priority="115" operator="containsText" text="Baja">
      <formula>NOT(ISERROR(SEARCH("Baja",K55)))</formula>
    </cfRule>
    <cfRule type="containsText" dxfId="719" priority="116" operator="containsText" text="Muy Baja">
      <formula>NOT(ISERROR(SEARCH("Muy Baja",K55)))</formula>
    </cfRule>
  </conditionalFormatting>
  <conditionalFormatting sqref="K55:K69">
    <cfRule type="containsText" dxfId="718" priority="113" operator="containsText" text="Muy Alta">
      <formula>NOT(ISERROR(SEARCH("Muy Alta",K55)))</formula>
    </cfRule>
    <cfRule type="containsText" dxfId="717" priority="114" operator="containsText" text="Alta">
      <formula>NOT(ISERROR(SEARCH("Alta",K55)))</formula>
    </cfRule>
  </conditionalFormatting>
  <conditionalFormatting sqref="L55:L69">
    <cfRule type="containsText" dxfId="716" priority="109" operator="containsText" text="Catastrófico">
      <formula>NOT(ISERROR(SEARCH("Catastrófico",L55)))</formula>
    </cfRule>
    <cfRule type="containsText" dxfId="715" priority="110" operator="containsText" text="Mayor">
      <formula>NOT(ISERROR(SEARCH("Mayor",L55)))</formula>
    </cfRule>
    <cfRule type="containsText" dxfId="714" priority="111" operator="containsText" text="Menor">
      <formula>NOT(ISERROR(SEARCH("Menor",L55)))</formula>
    </cfRule>
    <cfRule type="containsText" dxfId="713" priority="112" operator="containsText" text="Leve">
      <formula>NOT(ISERROR(SEARCH("Leve",L55)))</formula>
    </cfRule>
  </conditionalFormatting>
  <conditionalFormatting sqref="O25:O29">
    <cfRule type="containsText" dxfId="712" priority="49" operator="containsText" text="3- Moderado">
      <formula>NOT(ISERROR(SEARCH("3- Moderado",O25)))</formula>
    </cfRule>
    <cfRule type="containsText" dxfId="711" priority="50" operator="containsText" text="6- Moderado">
      <formula>NOT(ISERROR(SEARCH("6- Moderado",O25)))</formula>
    </cfRule>
    <cfRule type="containsText" dxfId="710" priority="51" operator="containsText" text="4- Moderado">
      <formula>NOT(ISERROR(SEARCH("4- Moderado",O25)))</formula>
    </cfRule>
    <cfRule type="containsText" dxfId="709" priority="52" operator="containsText" text="3- Bajo">
      <formula>NOT(ISERROR(SEARCH("3- Bajo",O25)))</formula>
    </cfRule>
    <cfRule type="containsText" dxfId="708" priority="53" operator="containsText" text="4- Bajo">
      <formula>NOT(ISERROR(SEARCH("4- Bajo",O25)))</formula>
    </cfRule>
    <cfRule type="containsText" dxfId="707" priority="54" operator="containsText" text="1- Bajo">
      <formula>NOT(ISERROR(SEARCH("1- Bajo",O25)))</formula>
    </cfRule>
  </conditionalFormatting>
  <conditionalFormatting sqref="O15:O19">
    <cfRule type="containsText" dxfId="706" priority="37" operator="containsText" text="3- Moderado">
      <formula>NOT(ISERROR(SEARCH("3- Moderado",O15)))</formula>
    </cfRule>
    <cfRule type="containsText" dxfId="705" priority="38" operator="containsText" text="6- Moderado">
      <formula>NOT(ISERROR(SEARCH("6- Moderado",O15)))</formula>
    </cfRule>
    <cfRule type="containsText" dxfId="704" priority="39" operator="containsText" text="4- Moderado">
      <formula>NOT(ISERROR(SEARCH("4- Moderado",O15)))</formula>
    </cfRule>
    <cfRule type="containsText" dxfId="703" priority="40" operator="containsText" text="3- Bajo">
      <formula>NOT(ISERROR(SEARCH("3- Bajo",O15)))</formula>
    </cfRule>
    <cfRule type="containsText" dxfId="702" priority="41" operator="containsText" text="4- Bajo">
      <formula>NOT(ISERROR(SEARCH("4- Bajo",O15)))</formula>
    </cfRule>
    <cfRule type="containsText" dxfId="701" priority="42" operator="containsText" text="1- Bajo">
      <formula>NOT(ISERROR(SEARCH("1- Bajo",O15)))</formula>
    </cfRule>
  </conditionalFormatting>
  <conditionalFormatting sqref="O20:O24">
    <cfRule type="containsText" dxfId="700" priority="31" operator="containsText" text="3- Moderado">
      <formula>NOT(ISERROR(SEARCH("3- Moderado",O20)))</formula>
    </cfRule>
    <cfRule type="containsText" dxfId="699" priority="32" operator="containsText" text="6- Moderado">
      <formula>NOT(ISERROR(SEARCH("6- Moderado",O20)))</formula>
    </cfRule>
    <cfRule type="containsText" dxfId="698" priority="33" operator="containsText" text="4- Moderado">
      <formula>NOT(ISERROR(SEARCH("4- Moderado",O20)))</formula>
    </cfRule>
    <cfRule type="containsText" dxfId="697" priority="34" operator="containsText" text="3- Bajo">
      <formula>NOT(ISERROR(SEARCH("3- Bajo",O20)))</formula>
    </cfRule>
    <cfRule type="containsText" dxfId="696" priority="35" operator="containsText" text="4- Bajo">
      <formula>NOT(ISERROR(SEARCH("4- Bajo",O20)))</formula>
    </cfRule>
    <cfRule type="containsText" dxfId="695" priority="36" operator="containsText" text="1- Bajo">
      <formula>NOT(ISERROR(SEARCH("1- Bajo",O20)))</formula>
    </cfRule>
  </conditionalFormatting>
  <conditionalFormatting sqref="O30:O34">
    <cfRule type="containsText" dxfId="694" priority="25" operator="containsText" text="3- Moderado">
      <formula>NOT(ISERROR(SEARCH("3- Moderado",O30)))</formula>
    </cfRule>
    <cfRule type="containsText" dxfId="693" priority="26" operator="containsText" text="6- Moderado">
      <formula>NOT(ISERROR(SEARCH("6- Moderado",O30)))</formula>
    </cfRule>
    <cfRule type="containsText" dxfId="692" priority="27" operator="containsText" text="4- Moderado">
      <formula>NOT(ISERROR(SEARCH("4- Moderado",O30)))</formula>
    </cfRule>
    <cfRule type="containsText" dxfId="691" priority="28" operator="containsText" text="3- Bajo">
      <formula>NOT(ISERROR(SEARCH("3- Bajo",O30)))</formula>
    </cfRule>
    <cfRule type="containsText" dxfId="690" priority="29" operator="containsText" text="4- Bajo">
      <formula>NOT(ISERROR(SEARCH("4- Bajo",O30)))</formula>
    </cfRule>
    <cfRule type="containsText" dxfId="689" priority="30" operator="containsText" text="1- Bajo">
      <formula>NOT(ISERROR(SEARCH("1- Bajo",O30)))</formula>
    </cfRule>
  </conditionalFormatting>
  <conditionalFormatting sqref="O35:O36">
    <cfRule type="containsText" dxfId="688" priority="19" operator="containsText" text="3- Moderado">
      <formula>NOT(ISERROR(SEARCH("3- Moderado",O35)))</formula>
    </cfRule>
    <cfRule type="containsText" dxfId="687" priority="20" operator="containsText" text="6- Moderado">
      <formula>NOT(ISERROR(SEARCH("6- Moderado",O35)))</formula>
    </cfRule>
    <cfRule type="containsText" dxfId="686" priority="21" operator="containsText" text="4- Moderado">
      <formula>NOT(ISERROR(SEARCH("4- Moderado",O35)))</formula>
    </cfRule>
    <cfRule type="containsText" dxfId="685" priority="22" operator="containsText" text="3- Bajo">
      <formula>NOT(ISERROR(SEARCH("3- Bajo",O35)))</formula>
    </cfRule>
    <cfRule type="containsText" dxfId="684" priority="23" operator="containsText" text="4- Bajo">
      <formula>NOT(ISERROR(SEARCH("4- Bajo",O35)))</formula>
    </cfRule>
    <cfRule type="containsText" dxfId="683" priority="24" operator="containsText" text="1- Bajo">
      <formula>NOT(ISERROR(SEARCH("1- Bajo",O35)))</formula>
    </cfRule>
  </conditionalFormatting>
  <conditionalFormatting sqref="O40:O42">
    <cfRule type="containsText" dxfId="682" priority="13" operator="containsText" text="3- Moderado">
      <formula>NOT(ISERROR(SEARCH("3- Moderado",O40)))</formula>
    </cfRule>
    <cfRule type="containsText" dxfId="681" priority="14" operator="containsText" text="6- Moderado">
      <formula>NOT(ISERROR(SEARCH("6- Moderado",O40)))</formula>
    </cfRule>
    <cfRule type="containsText" dxfId="680" priority="15" operator="containsText" text="4- Moderado">
      <formula>NOT(ISERROR(SEARCH("4- Moderado",O40)))</formula>
    </cfRule>
    <cfRule type="containsText" dxfId="679" priority="16" operator="containsText" text="3- Bajo">
      <formula>NOT(ISERROR(SEARCH("3- Bajo",O40)))</formula>
    </cfRule>
    <cfRule type="containsText" dxfId="678" priority="17" operator="containsText" text="4- Bajo">
      <formula>NOT(ISERROR(SEARCH("4- Bajo",O40)))</formula>
    </cfRule>
    <cfRule type="containsText" dxfId="677" priority="18" operator="containsText" text="1- Bajo">
      <formula>NOT(ISERROR(SEARCH("1- Bajo",O40)))</formula>
    </cfRule>
  </conditionalFormatting>
  <conditionalFormatting sqref="O45:O47">
    <cfRule type="containsText" dxfId="676" priority="7" operator="containsText" text="3- Moderado">
      <formula>NOT(ISERROR(SEARCH("3- Moderado",O45)))</formula>
    </cfRule>
    <cfRule type="containsText" dxfId="675" priority="8" operator="containsText" text="6- Moderado">
      <formula>NOT(ISERROR(SEARCH("6- Moderado",O45)))</formula>
    </cfRule>
    <cfRule type="containsText" dxfId="674" priority="9" operator="containsText" text="4- Moderado">
      <formula>NOT(ISERROR(SEARCH("4- Moderado",O45)))</formula>
    </cfRule>
    <cfRule type="containsText" dxfId="673" priority="10" operator="containsText" text="3- Bajo">
      <formula>NOT(ISERROR(SEARCH("3- Bajo",O45)))</formula>
    </cfRule>
    <cfRule type="containsText" dxfId="672" priority="11" operator="containsText" text="4- Bajo">
      <formula>NOT(ISERROR(SEARCH("4- Bajo",O45)))</formula>
    </cfRule>
    <cfRule type="containsText" dxfId="671" priority="12" operator="containsText" text="1- Bajo">
      <formula>NOT(ISERROR(SEARCH("1- Bajo",O45)))</formula>
    </cfRule>
  </conditionalFormatting>
  <conditionalFormatting sqref="O50:O52">
    <cfRule type="containsText" dxfId="670" priority="1" operator="containsText" text="3- Moderado">
      <formula>NOT(ISERROR(SEARCH("3- Moderado",O50)))</formula>
    </cfRule>
    <cfRule type="containsText" dxfId="669" priority="2" operator="containsText" text="6- Moderado">
      <formula>NOT(ISERROR(SEARCH("6- Moderado",O50)))</formula>
    </cfRule>
    <cfRule type="containsText" dxfId="668" priority="3" operator="containsText" text="4- Moderado">
      <formula>NOT(ISERROR(SEARCH("4- Moderado",O50)))</formula>
    </cfRule>
    <cfRule type="containsText" dxfId="667" priority="4" operator="containsText" text="3- Bajo">
      <formula>NOT(ISERROR(SEARCH("3- Bajo",O50)))</formula>
    </cfRule>
    <cfRule type="containsText" dxfId="666" priority="5" operator="containsText" text="4- Bajo">
      <formula>NOT(ISERROR(SEARCH("4- Bajo",O50)))</formula>
    </cfRule>
    <cfRule type="containsText" dxfId="665" priority="6" operator="containsText" text="1- Bajo">
      <formula>NOT(ISERROR(SEARCH("1- Bajo",O50)))</formula>
    </cfRule>
  </conditionalFormatting>
  <dataValidations count="7">
    <dataValidation allowBlank="1" showInputMessage="1" showErrorMessage="1" prompt="seleccionar si el responsable de ejecutar las acciones es el nivel central" sqref="Q8" xr:uid="{39AAD615-9433-4C8E-943E-490DC6EBC744}"/>
    <dataValidation allowBlank="1" showInputMessage="1" showErrorMessage="1" prompt="Seleccionar si el responsable es el responsable de las acciones es el nivel central" sqref="P7:P8" xr:uid="{57EC3F6F-5F19-416B-9745-745A6FC17095}"/>
    <dataValidation allowBlank="1" showInputMessage="1" showErrorMessage="1" prompt="Describir las actividades que se van a desarrollar para el proyecto" sqref="O7" xr:uid="{A32ACE07-8A88-4269-BDFC-C94FE67EE3DD}"/>
    <dataValidation allowBlank="1" showInputMessage="1" showErrorMessage="1" prompt="El grado de afectación puede ser " sqref="I8" xr:uid="{B977B35E-BE7F-4D66-B1F5-5E0A3B9F7ED5}"/>
    <dataValidation allowBlank="1" showInputMessage="1" showErrorMessage="1" prompt="Que tan factible es que materialize el riesgo?" sqref="H8" xr:uid="{DE31B3FD-340D-4CF8-8AF3-26A57728B8B1}"/>
    <dataValidation allowBlank="1" showInputMessage="1" showErrorMessage="1" prompt="Registrar qué factor  que ocasina el riesgo: un facot identtficado el contexto._x000a_O  personas, recursos, estilo de direccion , factores externos, , codiciones ambientales" sqref="F8:G8" xr:uid="{35DC5EC2-F490-4DBC-92FE-DD1FC154715A}"/>
    <dataValidation allowBlank="1" showInputMessage="1" showErrorMessage="1" prompt="Seleccionar el tipo de riesgo teniendo en cuenta que  factor organizaconal afecta. Ver explicacion en hoja " sqref="E8" xr:uid="{E4D968A5-F5A2-4561-8F67-EF2E00482CB3}"/>
  </dataValidations>
  <pageMargins left="0.7" right="0.7" top="0.75" bottom="0.75" header="0.3" footer="0.3"/>
  <pageSetup orientation="portrait" horizontalDpi="4294967293" r:id="rId1"/>
  <ignoredErrors>
    <ignoredError sqref="D10:E10 A10:C10" unlocked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B8857-A2FC-49E5-B9F8-2E9E14FCFA86}">
  <sheetPr>
    <tabColor theme="8" tint="-0.249977111117893"/>
  </sheetPr>
  <dimension ref="A1:JR59"/>
  <sheetViews>
    <sheetView showGridLines="0" tabSelected="1" topLeftCell="I39" zoomScale="85" zoomScaleNormal="85" workbookViewId="0">
      <selection activeCell="O55" sqref="O55:O59"/>
    </sheetView>
  </sheetViews>
  <sheetFormatPr baseColWidth="10" defaultColWidth="11.44140625" defaultRowHeight="14.4" x14ac:dyDescent="0.3"/>
  <cols>
    <col min="1" max="2" width="18.44140625" style="82" customWidth="1"/>
    <col min="3" max="3" width="15.5546875" customWidth="1"/>
    <col min="4" max="4" width="27.5546875" style="82" customWidth="1"/>
    <col min="5" max="5" width="18" style="197" customWidth="1"/>
    <col min="6" max="6" width="40.109375" customWidth="1"/>
    <col min="7" max="7" width="20.44140625" customWidth="1"/>
    <col min="8" max="8" width="10.44140625" style="198" customWidth="1"/>
    <col min="9" max="9" width="11.44140625" style="198" customWidth="1"/>
    <col min="10" max="10" width="10.109375" style="199" customWidth="1"/>
    <col min="11" max="11" width="11.44140625" style="198" customWidth="1"/>
    <col min="12" max="12" width="10.88671875" style="198" customWidth="1"/>
    <col min="13" max="13" width="18.33203125" style="198" bestFit="1" customWidth="1"/>
    <col min="14" max="14" width="18.33203125" bestFit="1" customWidth="1"/>
    <col min="15" max="15" width="32.88671875" customWidth="1"/>
    <col min="16" max="16" width="12.44140625" customWidth="1"/>
    <col min="17" max="17" width="15.109375" customWidth="1"/>
    <col min="18" max="18" width="17.44140625" customWidth="1"/>
    <col min="19" max="19" width="17.109375" customWidth="1"/>
    <col min="20" max="20" width="16.109375" customWidth="1"/>
    <col min="21" max="176" width="11.44140625" style="121"/>
  </cols>
  <sheetData>
    <row r="1" spans="1:278" s="156" customFormat="1" ht="16.5" customHeight="1" x14ac:dyDescent="0.25">
      <c r="A1" s="407"/>
      <c r="B1" s="408"/>
      <c r="C1" s="408"/>
      <c r="D1" s="556" t="s">
        <v>385</v>
      </c>
      <c r="E1" s="556"/>
      <c r="F1" s="556"/>
      <c r="G1" s="556"/>
      <c r="H1" s="556"/>
      <c r="I1" s="556"/>
      <c r="J1" s="556"/>
      <c r="K1" s="556"/>
      <c r="L1" s="556"/>
      <c r="M1" s="556"/>
      <c r="N1" s="556"/>
      <c r="O1" s="556"/>
      <c r="P1" s="556"/>
      <c r="Q1" s="557"/>
      <c r="R1" s="399" t="s">
        <v>67</v>
      </c>
      <c r="S1" s="399"/>
      <c r="T1" s="399"/>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c r="HY1" s="155"/>
      <c r="HZ1" s="155"/>
      <c r="IA1" s="155"/>
      <c r="IB1" s="155"/>
      <c r="IC1" s="155"/>
      <c r="ID1" s="155"/>
      <c r="IE1" s="155"/>
      <c r="IF1" s="155"/>
      <c r="IG1" s="155"/>
      <c r="IH1" s="155"/>
      <c r="II1" s="155"/>
      <c r="IJ1" s="155"/>
      <c r="IK1" s="155"/>
      <c r="IL1" s="155"/>
      <c r="IM1" s="155"/>
      <c r="IN1" s="155"/>
      <c r="IO1" s="155"/>
      <c r="IP1" s="155"/>
      <c r="IQ1" s="155"/>
      <c r="IR1" s="155"/>
      <c r="IS1" s="155"/>
      <c r="IT1" s="155"/>
      <c r="IU1" s="155"/>
      <c r="IV1" s="155"/>
      <c r="IW1" s="155"/>
      <c r="IX1" s="155"/>
      <c r="IY1" s="155"/>
      <c r="IZ1" s="155"/>
      <c r="JA1" s="155"/>
      <c r="JB1" s="155"/>
      <c r="JC1" s="155"/>
      <c r="JD1" s="155"/>
      <c r="JE1" s="155"/>
      <c r="JF1" s="155"/>
      <c r="JG1" s="155"/>
      <c r="JH1" s="155"/>
      <c r="JI1" s="155"/>
      <c r="JJ1" s="155"/>
      <c r="JK1" s="155"/>
      <c r="JL1" s="155"/>
      <c r="JM1" s="155"/>
      <c r="JN1" s="155"/>
      <c r="JO1" s="155"/>
      <c r="JP1" s="155"/>
      <c r="JQ1" s="155"/>
      <c r="JR1" s="155"/>
    </row>
    <row r="2" spans="1:278" s="156" customFormat="1" ht="39.75" customHeight="1" x14ac:dyDescent="0.25">
      <c r="A2" s="409"/>
      <c r="B2" s="410"/>
      <c r="C2" s="410"/>
      <c r="D2" s="558"/>
      <c r="E2" s="558"/>
      <c r="F2" s="558"/>
      <c r="G2" s="558"/>
      <c r="H2" s="558"/>
      <c r="I2" s="558"/>
      <c r="J2" s="558"/>
      <c r="K2" s="558"/>
      <c r="L2" s="558"/>
      <c r="M2" s="558"/>
      <c r="N2" s="558"/>
      <c r="O2" s="558"/>
      <c r="P2" s="558"/>
      <c r="Q2" s="559"/>
      <c r="R2" s="399"/>
      <c r="S2" s="399"/>
      <c r="T2" s="399"/>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row>
    <row r="3" spans="1:278" s="156" customFormat="1" ht="3" customHeight="1" x14ac:dyDescent="0.25">
      <c r="A3" s="2"/>
      <c r="B3" s="2"/>
      <c r="C3" s="212"/>
      <c r="D3" s="558"/>
      <c r="E3" s="558"/>
      <c r="F3" s="558"/>
      <c r="G3" s="558"/>
      <c r="H3" s="558"/>
      <c r="I3" s="558"/>
      <c r="J3" s="558"/>
      <c r="K3" s="558"/>
      <c r="L3" s="558"/>
      <c r="M3" s="558"/>
      <c r="N3" s="558"/>
      <c r="O3" s="558"/>
      <c r="P3" s="558"/>
      <c r="Q3" s="559"/>
      <c r="R3" s="399"/>
      <c r="S3" s="399"/>
      <c r="T3" s="399"/>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row>
    <row r="4" spans="1:278" s="156" customFormat="1" ht="41.25" customHeight="1" x14ac:dyDescent="0.25">
      <c r="A4" s="400" t="s">
        <v>0</v>
      </c>
      <c r="B4" s="401"/>
      <c r="C4" s="402"/>
      <c r="D4" s="403" t="str">
        <f>'Mapa Final'!D4</f>
        <v>Gestión financiera y presupuestal</v>
      </c>
      <c r="E4" s="404"/>
      <c r="F4" s="404"/>
      <c r="G4" s="404"/>
      <c r="H4" s="404"/>
      <c r="I4" s="404"/>
      <c r="J4" s="404"/>
      <c r="K4" s="404"/>
      <c r="L4" s="404"/>
      <c r="M4" s="404"/>
      <c r="N4" s="405"/>
      <c r="O4" s="406"/>
      <c r="P4" s="406"/>
      <c r="Q4" s="406"/>
      <c r="R4" s="1"/>
      <c r="S4" s="1"/>
      <c r="T4" s="1"/>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row>
    <row r="5" spans="1:278" s="156" customFormat="1" ht="52.5" customHeight="1" x14ac:dyDescent="0.25">
      <c r="A5" s="400" t="s">
        <v>1</v>
      </c>
      <c r="B5" s="401"/>
      <c r="C5" s="402"/>
      <c r="D5" s="411" t="str">
        <f>'Mapa Final'!D5</f>
        <v>Gestionar las actividades relacionadas con los recursos financieros y presupuestales a través de la planeación, programación, ejecución, registro, seguimiento, control, análisis, evaluación y mejora para cumplir con los objetivos de la organización.</v>
      </c>
      <c r="E5" s="412"/>
      <c r="F5" s="412"/>
      <c r="G5" s="412"/>
      <c r="H5" s="412"/>
      <c r="I5" s="412"/>
      <c r="J5" s="412"/>
      <c r="K5" s="412"/>
      <c r="L5" s="412"/>
      <c r="M5" s="412"/>
      <c r="N5" s="413"/>
      <c r="O5" s="1"/>
      <c r="P5" s="1"/>
      <c r="Q5" s="1"/>
      <c r="R5" s="1"/>
      <c r="S5" s="1"/>
      <c r="T5" s="1"/>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c r="IR5" s="155"/>
      <c r="IS5" s="155"/>
      <c r="IT5" s="155"/>
      <c r="IU5" s="155"/>
      <c r="IV5" s="155"/>
      <c r="IW5" s="155"/>
      <c r="IX5" s="155"/>
      <c r="IY5" s="155"/>
      <c r="IZ5" s="155"/>
      <c r="JA5" s="155"/>
      <c r="JB5" s="155"/>
      <c r="JC5" s="155"/>
      <c r="JD5" s="155"/>
      <c r="JE5" s="155"/>
      <c r="JF5" s="155"/>
      <c r="JG5" s="155"/>
      <c r="JH5" s="155"/>
      <c r="JI5" s="155"/>
      <c r="JJ5" s="155"/>
      <c r="JK5" s="155"/>
      <c r="JL5" s="155"/>
      <c r="JM5" s="155"/>
      <c r="JN5" s="155"/>
      <c r="JO5" s="155"/>
      <c r="JP5" s="155"/>
      <c r="JQ5" s="155"/>
      <c r="JR5" s="155"/>
    </row>
    <row r="6" spans="1:278" s="156" customFormat="1" ht="32.25" customHeight="1" thickBot="1" x14ac:dyDescent="0.3">
      <c r="A6" s="400" t="s">
        <v>2</v>
      </c>
      <c r="B6" s="401"/>
      <c r="C6" s="402"/>
      <c r="D6" s="411" t="str">
        <f>'Mapa Final'!D6</f>
        <v xml:space="preserve">Nivel Central </v>
      </c>
      <c r="E6" s="412"/>
      <c r="F6" s="412"/>
      <c r="G6" s="412"/>
      <c r="H6" s="412"/>
      <c r="I6" s="412"/>
      <c r="J6" s="412"/>
      <c r="K6" s="412"/>
      <c r="L6" s="412"/>
      <c r="M6" s="412"/>
      <c r="N6" s="413"/>
      <c r="O6" s="1"/>
      <c r="P6" s="1"/>
      <c r="Q6" s="1"/>
      <c r="R6" s="1"/>
      <c r="S6" s="1"/>
      <c r="T6" s="1"/>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c r="IO6" s="155"/>
      <c r="IP6" s="155"/>
      <c r="IQ6" s="155"/>
      <c r="IR6" s="155"/>
      <c r="IS6" s="155"/>
      <c r="IT6" s="155"/>
      <c r="IU6" s="155"/>
      <c r="IV6" s="155"/>
      <c r="IW6" s="155"/>
      <c r="IX6" s="155"/>
      <c r="IY6" s="155"/>
      <c r="IZ6" s="155"/>
      <c r="JA6" s="155"/>
      <c r="JB6" s="155"/>
      <c r="JC6" s="155"/>
      <c r="JD6" s="155"/>
      <c r="JE6" s="155"/>
      <c r="JF6" s="155"/>
      <c r="JG6" s="155"/>
      <c r="JH6" s="155"/>
      <c r="JI6" s="155"/>
      <c r="JJ6" s="155"/>
      <c r="JK6" s="155"/>
      <c r="JL6" s="155"/>
      <c r="JM6" s="155"/>
      <c r="JN6" s="155"/>
      <c r="JO6" s="155"/>
      <c r="JP6" s="155"/>
      <c r="JQ6" s="155"/>
      <c r="JR6" s="155"/>
    </row>
    <row r="7" spans="1:278" s="193" customFormat="1" ht="38.25" customHeight="1" thickTop="1" thickBot="1" x14ac:dyDescent="0.35">
      <c r="A7" s="551" t="s">
        <v>360</v>
      </c>
      <c r="B7" s="552"/>
      <c r="C7" s="552"/>
      <c r="D7" s="552"/>
      <c r="E7" s="552"/>
      <c r="F7" s="553"/>
      <c r="G7" s="200"/>
      <c r="H7" s="554" t="s">
        <v>361</v>
      </c>
      <c r="I7" s="554"/>
      <c r="J7" s="554"/>
      <c r="K7" s="554" t="s">
        <v>362</v>
      </c>
      <c r="L7" s="554"/>
      <c r="M7" s="554"/>
      <c r="N7" s="555" t="s">
        <v>363</v>
      </c>
      <c r="O7" s="560" t="s">
        <v>364</v>
      </c>
      <c r="P7" s="562" t="s">
        <v>365</v>
      </c>
      <c r="Q7" s="563"/>
      <c r="R7" s="562" t="s">
        <v>366</v>
      </c>
      <c r="S7" s="563"/>
      <c r="T7" s="564" t="s">
        <v>388</v>
      </c>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6"/>
      <c r="FF7" s="206"/>
      <c r="FG7" s="206"/>
      <c r="FH7" s="206"/>
      <c r="FI7" s="206"/>
      <c r="FJ7" s="206"/>
      <c r="FK7" s="206"/>
      <c r="FL7" s="206"/>
      <c r="FM7" s="206"/>
      <c r="FN7" s="206"/>
      <c r="FO7" s="206"/>
      <c r="FP7" s="206"/>
      <c r="FQ7" s="206"/>
      <c r="FR7" s="206"/>
      <c r="FS7" s="206"/>
      <c r="FT7" s="206"/>
    </row>
    <row r="8" spans="1:278" s="194" customFormat="1" ht="60.9" customHeight="1" thickTop="1" thickBot="1" x14ac:dyDescent="0.35">
      <c r="A8" s="210" t="s">
        <v>204</v>
      </c>
      <c r="B8" s="210" t="s">
        <v>392</v>
      </c>
      <c r="C8" s="211" t="s">
        <v>8</v>
      </c>
      <c r="D8" s="201" t="s">
        <v>375</v>
      </c>
      <c r="E8" s="213" t="s">
        <v>10</v>
      </c>
      <c r="F8" s="213" t="s">
        <v>11</v>
      </c>
      <c r="G8" s="213" t="s">
        <v>12</v>
      </c>
      <c r="H8" s="203" t="s">
        <v>368</v>
      </c>
      <c r="I8" s="203" t="s">
        <v>38</v>
      </c>
      <c r="J8" s="203" t="s">
        <v>369</v>
      </c>
      <c r="K8" s="203" t="s">
        <v>368</v>
      </c>
      <c r="L8" s="203" t="s">
        <v>370</v>
      </c>
      <c r="M8" s="203" t="s">
        <v>369</v>
      </c>
      <c r="N8" s="555"/>
      <c r="O8" s="561"/>
      <c r="P8" s="204" t="s">
        <v>371</v>
      </c>
      <c r="Q8" s="204" t="s">
        <v>372</v>
      </c>
      <c r="R8" s="204" t="s">
        <v>373</v>
      </c>
      <c r="S8" s="204" t="s">
        <v>374</v>
      </c>
      <c r="T8" s="564"/>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207"/>
      <c r="DN8" s="207"/>
      <c r="DO8" s="207"/>
      <c r="DP8" s="207"/>
      <c r="DQ8" s="207"/>
      <c r="DR8" s="207"/>
      <c r="DS8" s="207"/>
      <c r="DT8" s="207"/>
      <c r="DU8" s="207"/>
      <c r="DV8" s="207"/>
      <c r="DW8" s="207"/>
      <c r="DX8" s="207"/>
      <c r="DY8" s="207"/>
      <c r="DZ8" s="207"/>
      <c r="EA8" s="207"/>
      <c r="EB8" s="207"/>
      <c r="EC8" s="207"/>
      <c r="ED8" s="207"/>
      <c r="EE8" s="207"/>
      <c r="EF8" s="207"/>
      <c r="EG8" s="207"/>
      <c r="EH8" s="207"/>
      <c r="EI8" s="207"/>
      <c r="EJ8" s="207"/>
      <c r="EK8" s="207"/>
      <c r="EL8" s="207"/>
      <c r="EM8" s="207"/>
      <c r="EN8" s="207"/>
      <c r="EO8" s="207"/>
      <c r="EP8" s="207"/>
      <c r="EQ8" s="207"/>
      <c r="ER8" s="207"/>
      <c r="ES8" s="207"/>
      <c r="ET8" s="207"/>
      <c r="EU8" s="207"/>
      <c r="EV8" s="207"/>
      <c r="EW8" s="207"/>
      <c r="EX8" s="207"/>
      <c r="EY8" s="207"/>
      <c r="EZ8" s="207"/>
      <c r="FA8" s="207"/>
      <c r="FB8" s="207"/>
      <c r="FC8" s="207"/>
      <c r="FD8" s="207"/>
      <c r="FE8" s="207"/>
      <c r="FF8" s="207"/>
      <c r="FG8" s="207"/>
      <c r="FH8" s="207"/>
      <c r="FI8" s="207"/>
      <c r="FJ8" s="207"/>
      <c r="FK8" s="207"/>
      <c r="FL8" s="207"/>
      <c r="FM8" s="207"/>
      <c r="FN8" s="207"/>
      <c r="FO8" s="207"/>
      <c r="FP8" s="207"/>
      <c r="FQ8" s="207"/>
      <c r="FR8" s="207"/>
      <c r="FS8" s="207"/>
      <c r="FT8" s="207"/>
    </row>
    <row r="9" spans="1:278" s="195" customFormat="1" ht="10.5" customHeight="1" thickTop="1" thickBot="1" x14ac:dyDescent="0.35">
      <c r="A9" s="565"/>
      <c r="B9" s="566"/>
      <c r="C9" s="566"/>
      <c r="D9" s="566"/>
      <c r="E9" s="566"/>
      <c r="F9" s="566"/>
      <c r="G9" s="566"/>
      <c r="H9" s="566"/>
      <c r="I9" s="566"/>
      <c r="J9" s="566"/>
      <c r="K9" s="566"/>
      <c r="L9" s="566"/>
      <c r="M9" s="566"/>
      <c r="N9" s="566"/>
      <c r="T9" s="205"/>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8"/>
      <c r="FF9" s="208"/>
      <c r="FG9" s="208"/>
      <c r="FH9" s="208"/>
      <c r="FI9" s="208"/>
      <c r="FJ9" s="208"/>
      <c r="FK9" s="208"/>
      <c r="FL9" s="208"/>
      <c r="FM9" s="208"/>
      <c r="FN9" s="208"/>
      <c r="FO9" s="208"/>
      <c r="FP9" s="208"/>
      <c r="FQ9" s="208"/>
      <c r="FR9" s="208"/>
      <c r="FS9" s="208"/>
      <c r="FT9" s="208"/>
    </row>
    <row r="10" spans="1:278" s="196" customFormat="1" ht="15" customHeight="1" x14ac:dyDescent="0.3">
      <c r="A10" s="546">
        <f>'Mapa Final'!A10</f>
        <v>1</v>
      </c>
      <c r="B10" s="549" t="str">
        <f>'Mapa Final'!B10</f>
        <v>Insuficiente información para elaborarlos planes financieros</v>
      </c>
      <c r="C10" s="531" t="str">
        <f>'Mapa Final'!C10</f>
        <v>Incumplimiento de las metas establecidas</v>
      </c>
      <c r="D10" s="531" t="str">
        <f>'Mapa Final'!D10</f>
        <v xml:space="preserve">1. Falta de lineamientos e instrucciones claras y oportunas para el desarrollo del trabajo.
2.  No contar con la información necesaria para elaborar y proyectar oportunamente el anteproyecto de presupuesto, el plan operativo anual de Inversión POAI y el marco de gasto de mediano plazo MGMP.
3. Falta de un software que apoye la generación de reportes estadísticos automáticos para contar con información histórica que permita programar y proyectar los recursos presupuestales. Se traslada a plan de acción de la próxima vigencia, para coordinar con Unidad de Informática.
</v>
      </c>
      <c r="E10" s="534" t="str">
        <f>'Mapa Final'!E10</f>
        <v>Falta de información</v>
      </c>
      <c r="F10" s="534" t="str">
        <f>'Mapa Final'!F10</f>
        <v>No contar con la información de las necesidades de la Rama Judical para la elaboración del anteproyecto de presupuesto, POAI y MGMP  oportunamente para gestionar las actividades que conllevan a la planeación financiera y presupuestal de la Entidad.</v>
      </c>
      <c r="G10" s="534" t="str">
        <f>'Mapa Final'!G10</f>
        <v>Ejecución y Administración de Procesos</v>
      </c>
      <c r="H10" s="537" t="str">
        <f>'Mapa Final'!I10</f>
        <v>Muy Baja</v>
      </c>
      <c r="I10" s="540" t="str">
        <f>'Mapa Final'!L10</f>
        <v>Leve</v>
      </c>
      <c r="J10" s="543" t="str">
        <f>'Mapa Final'!N10</f>
        <v>Bajo</v>
      </c>
      <c r="K10" s="518" t="str">
        <f>'Mapa Final'!AA10</f>
        <v>Muy Baja</v>
      </c>
      <c r="L10" s="518" t="str">
        <f>'Mapa Final'!AE10</f>
        <v>Leve</v>
      </c>
      <c r="M10" s="521" t="str">
        <f>'Mapa Final'!AG10</f>
        <v>Bajo</v>
      </c>
      <c r="N10" s="518" t="str">
        <f>'Mapa Final'!AH10</f>
        <v>Evitar</v>
      </c>
      <c r="O10" s="651"/>
      <c r="P10" s="651"/>
      <c r="Q10" s="651"/>
      <c r="R10" s="651"/>
      <c r="S10" s="651"/>
      <c r="T10" s="651"/>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c r="BP10" s="209"/>
      <c r="BQ10" s="209"/>
      <c r="BR10" s="209"/>
      <c r="BS10" s="209"/>
      <c r="BT10" s="209"/>
      <c r="BU10" s="209"/>
      <c r="BV10" s="209"/>
      <c r="BW10" s="209"/>
      <c r="BX10" s="209"/>
      <c r="BY10" s="209"/>
      <c r="BZ10" s="209"/>
      <c r="CA10" s="209"/>
      <c r="CB10" s="209"/>
      <c r="CC10" s="209"/>
      <c r="CD10" s="209"/>
      <c r="CE10" s="209"/>
      <c r="CF10" s="209"/>
      <c r="CG10" s="209"/>
      <c r="CH10" s="209"/>
      <c r="CI10" s="209"/>
      <c r="CJ10" s="209"/>
      <c r="CK10" s="209"/>
      <c r="CL10" s="209"/>
      <c r="CM10" s="209"/>
      <c r="CN10" s="209"/>
      <c r="CO10" s="209"/>
      <c r="CP10" s="209"/>
      <c r="CQ10" s="209"/>
      <c r="CR10" s="209"/>
      <c r="CS10" s="209"/>
      <c r="CT10" s="209"/>
      <c r="CU10" s="209"/>
      <c r="CV10" s="209"/>
      <c r="CW10" s="209"/>
      <c r="CX10" s="209"/>
      <c r="CY10" s="209"/>
      <c r="CZ10" s="209"/>
      <c r="DA10" s="209"/>
      <c r="DB10" s="209"/>
      <c r="DC10" s="209"/>
      <c r="DD10" s="209"/>
      <c r="DE10" s="209"/>
      <c r="DF10" s="209"/>
      <c r="DG10" s="209"/>
      <c r="DH10" s="209"/>
      <c r="DI10" s="209"/>
      <c r="DJ10" s="209"/>
      <c r="DK10" s="209"/>
      <c r="DL10" s="209"/>
      <c r="DM10" s="209"/>
      <c r="DN10" s="209"/>
      <c r="DO10" s="209"/>
      <c r="DP10" s="209"/>
      <c r="DQ10" s="209"/>
      <c r="DR10" s="209"/>
      <c r="DS10" s="209"/>
      <c r="DT10" s="209"/>
      <c r="DU10" s="209"/>
      <c r="DV10" s="209"/>
      <c r="DW10" s="209"/>
      <c r="DX10" s="209"/>
      <c r="DY10" s="209"/>
      <c r="DZ10" s="209"/>
      <c r="EA10" s="209"/>
      <c r="EB10" s="209"/>
      <c r="EC10" s="209"/>
      <c r="ED10" s="209"/>
      <c r="EE10" s="209"/>
      <c r="EF10" s="209"/>
      <c r="EG10" s="209"/>
      <c r="EH10" s="209"/>
      <c r="EI10" s="209"/>
      <c r="EJ10" s="209"/>
      <c r="EK10" s="209"/>
      <c r="EL10" s="209"/>
      <c r="EM10" s="209"/>
      <c r="EN10" s="209"/>
      <c r="EO10" s="209"/>
      <c r="EP10" s="209"/>
      <c r="EQ10" s="209"/>
      <c r="ER10" s="209"/>
      <c r="ES10" s="209"/>
      <c r="ET10" s="209"/>
      <c r="EU10" s="209"/>
      <c r="EV10" s="209"/>
      <c r="EW10" s="209"/>
      <c r="EX10" s="209"/>
      <c r="EY10" s="209"/>
      <c r="EZ10" s="209"/>
      <c r="FA10" s="209"/>
      <c r="FB10" s="209"/>
      <c r="FC10" s="209"/>
      <c r="FD10" s="209"/>
      <c r="FE10" s="209"/>
      <c r="FF10" s="209"/>
      <c r="FG10" s="209"/>
      <c r="FH10" s="209"/>
      <c r="FI10" s="209"/>
      <c r="FJ10" s="209"/>
      <c r="FK10" s="209"/>
      <c r="FL10" s="209"/>
      <c r="FM10" s="209"/>
      <c r="FN10" s="209"/>
      <c r="FO10" s="209"/>
      <c r="FP10" s="209"/>
      <c r="FQ10" s="209"/>
      <c r="FR10" s="209"/>
      <c r="FS10" s="209"/>
      <c r="FT10" s="209"/>
    </row>
    <row r="11" spans="1:278" s="196" customFormat="1" ht="13.5" customHeight="1" x14ac:dyDescent="0.3">
      <c r="A11" s="547"/>
      <c r="B11" s="573"/>
      <c r="C11" s="532"/>
      <c r="D11" s="532"/>
      <c r="E11" s="535"/>
      <c r="F11" s="535"/>
      <c r="G11" s="535"/>
      <c r="H11" s="538"/>
      <c r="I11" s="541"/>
      <c r="J11" s="544"/>
      <c r="K11" s="519"/>
      <c r="L11" s="519"/>
      <c r="M11" s="522"/>
      <c r="N11" s="519"/>
      <c r="O11" s="652"/>
      <c r="P11" s="652"/>
      <c r="Q11" s="652"/>
      <c r="R11" s="652"/>
      <c r="S11" s="652"/>
      <c r="T11" s="652"/>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209"/>
      <c r="BK11" s="209"/>
      <c r="BL11" s="209"/>
      <c r="BM11" s="209"/>
      <c r="BN11" s="209"/>
      <c r="BO11" s="209"/>
      <c r="BP11" s="209"/>
      <c r="BQ11" s="209"/>
      <c r="BR11" s="209"/>
      <c r="BS11" s="209"/>
      <c r="BT11" s="209"/>
      <c r="BU11" s="209"/>
      <c r="BV11" s="209"/>
      <c r="BW11" s="209"/>
      <c r="BX11" s="209"/>
      <c r="BY11" s="209"/>
      <c r="BZ11" s="209"/>
      <c r="CA11" s="209"/>
      <c r="CB11" s="209"/>
      <c r="CC11" s="209"/>
      <c r="CD11" s="209"/>
      <c r="CE11" s="209"/>
      <c r="CF11" s="209"/>
      <c r="CG11" s="209"/>
      <c r="CH11" s="209"/>
      <c r="CI11" s="209"/>
      <c r="CJ11" s="209"/>
      <c r="CK11" s="209"/>
      <c r="CL11" s="209"/>
      <c r="CM11" s="209"/>
      <c r="CN11" s="209"/>
      <c r="CO11" s="209"/>
      <c r="CP11" s="209"/>
      <c r="CQ11" s="209"/>
      <c r="CR11" s="209"/>
      <c r="CS11" s="209"/>
      <c r="CT11" s="209"/>
      <c r="CU11" s="209"/>
      <c r="CV11" s="209"/>
      <c r="CW11" s="209"/>
      <c r="CX11" s="209"/>
      <c r="CY11" s="209"/>
      <c r="CZ11" s="209"/>
      <c r="DA11" s="209"/>
      <c r="DB11" s="209"/>
      <c r="DC11" s="209"/>
      <c r="DD11" s="209"/>
      <c r="DE11" s="209"/>
      <c r="DF11" s="209"/>
      <c r="DG11" s="209"/>
      <c r="DH11" s="209"/>
      <c r="DI11" s="209"/>
      <c r="DJ11" s="209"/>
      <c r="DK11" s="209"/>
      <c r="DL11" s="209"/>
      <c r="DM11" s="209"/>
      <c r="DN11" s="209"/>
      <c r="DO11" s="209"/>
      <c r="DP11" s="209"/>
      <c r="DQ11" s="209"/>
      <c r="DR11" s="209"/>
      <c r="DS11" s="209"/>
      <c r="DT11" s="209"/>
      <c r="DU11" s="209"/>
      <c r="DV11" s="209"/>
      <c r="DW11" s="209"/>
      <c r="DX11" s="209"/>
      <c r="DY11" s="209"/>
      <c r="DZ11" s="209"/>
      <c r="EA11" s="209"/>
      <c r="EB11" s="209"/>
      <c r="EC11" s="209"/>
      <c r="ED11" s="209"/>
      <c r="EE11" s="209"/>
      <c r="EF11" s="209"/>
      <c r="EG11" s="209"/>
      <c r="EH11" s="209"/>
      <c r="EI11" s="209"/>
      <c r="EJ11" s="209"/>
      <c r="EK11" s="209"/>
      <c r="EL11" s="209"/>
      <c r="EM11" s="209"/>
      <c r="EN11" s="209"/>
      <c r="EO11" s="209"/>
      <c r="EP11" s="209"/>
      <c r="EQ11" s="209"/>
      <c r="ER11" s="209"/>
      <c r="ES11" s="209"/>
      <c r="ET11" s="209"/>
      <c r="EU11" s="209"/>
      <c r="EV11" s="209"/>
      <c r="EW11" s="209"/>
      <c r="EX11" s="209"/>
      <c r="EY11" s="209"/>
      <c r="EZ11" s="209"/>
      <c r="FA11" s="209"/>
      <c r="FB11" s="209"/>
      <c r="FC11" s="209"/>
      <c r="FD11" s="209"/>
      <c r="FE11" s="209"/>
      <c r="FF11" s="209"/>
      <c r="FG11" s="209"/>
      <c r="FH11" s="209"/>
      <c r="FI11" s="209"/>
      <c r="FJ11" s="209"/>
      <c r="FK11" s="209"/>
      <c r="FL11" s="209"/>
      <c r="FM11" s="209"/>
      <c r="FN11" s="209"/>
      <c r="FO11" s="209"/>
      <c r="FP11" s="209"/>
      <c r="FQ11" s="209"/>
      <c r="FR11" s="209"/>
      <c r="FS11" s="209"/>
      <c r="FT11" s="209"/>
    </row>
    <row r="12" spans="1:278" s="196" customFormat="1" ht="13.5" customHeight="1" x14ac:dyDescent="0.3">
      <c r="A12" s="547"/>
      <c r="B12" s="573"/>
      <c r="C12" s="532"/>
      <c r="D12" s="532"/>
      <c r="E12" s="535"/>
      <c r="F12" s="535"/>
      <c r="G12" s="535"/>
      <c r="H12" s="538"/>
      <c r="I12" s="541"/>
      <c r="J12" s="544"/>
      <c r="K12" s="519"/>
      <c r="L12" s="519"/>
      <c r="M12" s="522"/>
      <c r="N12" s="519"/>
      <c r="O12" s="652"/>
      <c r="P12" s="652"/>
      <c r="Q12" s="652"/>
      <c r="R12" s="652"/>
      <c r="S12" s="652"/>
      <c r="T12" s="652"/>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09"/>
      <c r="CB12" s="209"/>
      <c r="CC12" s="209"/>
      <c r="CD12" s="209"/>
      <c r="CE12" s="209"/>
      <c r="CF12" s="209"/>
      <c r="CG12" s="209"/>
      <c r="CH12" s="209"/>
      <c r="CI12" s="209"/>
      <c r="CJ12" s="209"/>
      <c r="CK12" s="209"/>
      <c r="CL12" s="209"/>
      <c r="CM12" s="209"/>
      <c r="CN12" s="209"/>
      <c r="CO12" s="209"/>
      <c r="CP12" s="209"/>
      <c r="CQ12" s="209"/>
      <c r="CR12" s="209"/>
      <c r="CS12" s="209"/>
      <c r="CT12" s="209"/>
      <c r="CU12" s="209"/>
      <c r="CV12" s="209"/>
      <c r="CW12" s="209"/>
      <c r="CX12" s="209"/>
      <c r="CY12" s="209"/>
      <c r="CZ12" s="209"/>
      <c r="DA12" s="209"/>
      <c r="DB12" s="209"/>
      <c r="DC12" s="209"/>
      <c r="DD12" s="209"/>
      <c r="DE12" s="209"/>
      <c r="DF12" s="209"/>
      <c r="DG12" s="209"/>
      <c r="DH12" s="209"/>
      <c r="DI12" s="209"/>
      <c r="DJ12" s="209"/>
      <c r="DK12" s="209"/>
      <c r="DL12" s="209"/>
      <c r="DM12" s="209"/>
      <c r="DN12" s="209"/>
      <c r="DO12" s="209"/>
      <c r="DP12" s="209"/>
      <c r="DQ12" s="209"/>
      <c r="DR12" s="209"/>
      <c r="DS12" s="209"/>
      <c r="DT12" s="209"/>
      <c r="DU12" s="209"/>
      <c r="DV12" s="209"/>
      <c r="DW12" s="209"/>
      <c r="DX12" s="209"/>
      <c r="DY12" s="209"/>
      <c r="DZ12" s="209"/>
      <c r="EA12" s="209"/>
      <c r="EB12" s="209"/>
      <c r="EC12" s="209"/>
      <c r="ED12" s="209"/>
      <c r="EE12" s="209"/>
      <c r="EF12" s="209"/>
      <c r="EG12" s="209"/>
      <c r="EH12" s="209"/>
      <c r="EI12" s="209"/>
      <c r="EJ12" s="209"/>
      <c r="EK12" s="209"/>
      <c r="EL12" s="209"/>
      <c r="EM12" s="209"/>
      <c r="EN12" s="209"/>
      <c r="EO12" s="209"/>
      <c r="EP12" s="209"/>
      <c r="EQ12" s="209"/>
      <c r="ER12" s="209"/>
      <c r="ES12" s="209"/>
      <c r="ET12" s="209"/>
      <c r="EU12" s="209"/>
      <c r="EV12" s="209"/>
      <c r="EW12" s="209"/>
      <c r="EX12" s="209"/>
      <c r="EY12" s="209"/>
      <c r="EZ12" s="209"/>
      <c r="FA12" s="209"/>
      <c r="FB12" s="209"/>
      <c r="FC12" s="209"/>
      <c r="FD12" s="209"/>
      <c r="FE12" s="209"/>
      <c r="FF12" s="209"/>
      <c r="FG12" s="209"/>
      <c r="FH12" s="209"/>
      <c r="FI12" s="209"/>
      <c r="FJ12" s="209"/>
      <c r="FK12" s="209"/>
      <c r="FL12" s="209"/>
      <c r="FM12" s="209"/>
      <c r="FN12" s="209"/>
      <c r="FO12" s="209"/>
      <c r="FP12" s="209"/>
      <c r="FQ12" s="209"/>
      <c r="FR12" s="209"/>
      <c r="FS12" s="209"/>
      <c r="FT12" s="209"/>
    </row>
    <row r="13" spans="1:278" s="196" customFormat="1" ht="13.5" customHeight="1" x14ac:dyDescent="0.3">
      <c r="A13" s="547"/>
      <c r="B13" s="573"/>
      <c r="C13" s="532"/>
      <c r="D13" s="532"/>
      <c r="E13" s="535"/>
      <c r="F13" s="535"/>
      <c r="G13" s="535"/>
      <c r="H13" s="538"/>
      <c r="I13" s="541"/>
      <c r="J13" s="544"/>
      <c r="K13" s="519"/>
      <c r="L13" s="519"/>
      <c r="M13" s="522"/>
      <c r="N13" s="519"/>
      <c r="O13" s="652"/>
      <c r="P13" s="652"/>
      <c r="Q13" s="652"/>
      <c r="R13" s="652"/>
      <c r="S13" s="652"/>
      <c r="T13" s="652"/>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c r="BO13" s="209"/>
      <c r="BP13" s="209"/>
      <c r="BQ13" s="209"/>
      <c r="BR13" s="209"/>
      <c r="BS13" s="209"/>
      <c r="BT13" s="209"/>
      <c r="BU13" s="209"/>
      <c r="BV13" s="209"/>
      <c r="BW13" s="209"/>
      <c r="BX13" s="209"/>
      <c r="BY13" s="209"/>
      <c r="BZ13" s="209"/>
      <c r="CA13" s="209"/>
      <c r="CB13" s="209"/>
      <c r="CC13" s="209"/>
      <c r="CD13" s="209"/>
      <c r="CE13" s="209"/>
      <c r="CF13" s="209"/>
      <c r="CG13" s="209"/>
      <c r="CH13" s="209"/>
      <c r="CI13" s="209"/>
      <c r="CJ13" s="209"/>
      <c r="CK13" s="209"/>
      <c r="CL13" s="209"/>
      <c r="CM13" s="209"/>
      <c r="CN13" s="209"/>
      <c r="CO13" s="209"/>
      <c r="CP13" s="209"/>
      <c r="CQ13" s="209"/>
      <c r="CR13" s="209"/>
      <c r="CS13" s="209"/>
      <c r="CT13" s="209"/>
      <c r="CU13" s="209"/>
      <c r="CV13" s="209"/>
      <c r="CW13" s="209"/>
      <c r="CX13" s="209"/>
      <c r="CY13" s="209"/>
      <c r="CZ13" s="209"/>
      <c r="DA13" s="209"/>
      <c r="DB13" s="209"/>
      <c r="DC13" s="209"/>
      <c r="DD13" s="209"/>
      <c r="DE13" s="209"/>
      <c r="DF13" s="209"/>
      <c r="DG13" s="209"/>
      <c r="DH13" s="209"/>
      <c r="DI13" s="209"/>
      <c r="DJ13" s="209"/>
      <c r="DK13" s="209"/>
      <c r="DL13" s="209"/>
      <c r="DM13" s="209"/>
      <c r="DN13" s="209"/>
      <c r="DO13" s="209"/>
      <c r="DP13" s="209"/>
      <c r="DQ13" s="209"/>
      <c r="DR13" s="209"/>
      <c r="DS13" s="209"/>
      <c r="DT13" s="209"/>
      <c r="DU13" s="209"/>
      <c r="DV13" s="209"/>
      <c r="DW13" s="209"/>
      <c r="DX13" s="209"/>
      <c r="DY13" s="209"/>
      <c r="DZ13" s="209"/>
      <c r="EA13" s="209"/>
      <c r="EB13" s="209"/>
      <c r="EC13" s="209"/>
      <c r="ED13" s="209"/>
      <c r="EE13" s="209"/>
      <c r="EF13" s="209"/>
      <c r="EG13" s="209"/>
      <c r="EH13" s="209"/>
      <c r="EI13" s="209"/>
      <c r="EJ13" s="209"/>
      <c r="EK13" s="209"/>
      <c r="EL13" s="209"/>
      <c r="EM13" s="209"/>
      <c r="EN13" s="209"/>
      <c r="EO13" s="209"/>
      <c r="EP13" s="209"/>
      <c r="EQ13" s="209"/>
      <c r="ER13" s="209"/>
      <c r="ES13" s="209"/>
      <c r="ET13" s="209"/>
      <c r="EU13" s="209"/>
      <c r="EV13" s="209"/>
      <c r="EW13" s="209"/>
      <c r="EX13" s="209"/>
      <c r="EY13" s="209"/>
      <c r="EZ13" s="209"/>
      <c r="FA13" s="209"/>
      <c r="FB13" s="209"/>
      <c r="FC13" s="209"/>
      <c r="FD13" s="209"/>
      <c r="FE13" s="209"/>
      <c r="FF13" s="209"/>
      <c r="FG13" s="209"/>
      <c r="FH13" s="209"/>
      <c r="FI13" s="209"/>
      <c r="FJ13" s="209"/>
      <c r="FK13" s="209"/>
      <c r="FL13" s="209"/>
      <c r="FM13" s="209"/>
      <c r="FN13" s="209"/>
      <c r="FO13" s="209"/>
      <c r="FP13" s="209"/>
      <c r="FQ13" s="209"/>
      <c r="FR13" s="209"/>
      <c r="FS13" s="209"/>
      <c r="FT13" s="209"/>
    </row>
    <row r="14" spans="1:278" s="196" customFormat="1" ht="238.5" customHeight="1" thickBot="1" x14ac:dyDescent="0.35">
      <c r="A14" s="548"/>
      <c r="B14" s="574"/>
      <c r="C14" s="533"/>
      <c r="D14" s="533"/>
      <c r="E14" s="536"/>
      <c r="F14" s="536"/>
      <c r="G14" s="536"/>
      <c r="H14" s="539"/>
      <c r="I14" s="542"/>
      <c r="J14" s="545"/>
      <c r="K14" s="520"/>
      <c r="L14" s="520"/>
      <c r="M14" s="523"/>
      <c r="N14" s="520"/>
      <c r="O14" s="653"/>
      <c r="P14" s="653"/>
      <c r="Q14" s="653"/>
      <c r="R14" s="653"/>
      <c r="S14" s="653"/>
      <c r="T14" s="653"/>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c r="BO14" s="209"/>
      <c r="BP14" s="209"/>
      <c r="BQ14" s="209"/>
      <c r="BR14" s="209"/>
      <c r="BS14" s="209"/>
      <c r="BT14" s="209"/>
      <c r="BU14" s="209"/>
      <c r="BV14" s="209"/>
      <c r="BW14" s="209"/>
      <c r="BX14" s="209"/>
      <c r="BY14" s="209"/>
      <c r="BZ14" s="209"/>
      <c r="CA14" s="209"/>
      <c r="CB14" s="209"/>
      <c r="CC14" s="209"/>
      <c r="CD14" s="209"/>
      <c r="CE14" s="209"/>
      <c r="CF14" s="209"/>
      <c r="CG14" s="209"/>
      <c r="CH14" s="209"/>
      <c r="CI14" s="209"/>
      <c r="CJ14" s="209"/>
      <c r="CK14" s="209"/>
      <c r="CL14" s="209"/>
      <c r="CM14" s="209"/>
      <c r="CN14" s="209"/>
      <c r="CO14" s="209"/>
      <c r="CP14" s="209"/>
      <c r="CQ14" s="209"/>
      <c r="CR14" s="209"/>
      <c r="CS14" s="209"/>
      <c r="CT14" s="209"/>
      <c r="CU14" s="209"/>
      <c r="CV14" s="209"/>
      <c r="CW14" s="209"/>
      <c r="CX14" s="209"/>
      <c r="CY14" s="209"/>
      <c r="CZ14" s="209"/>
      <c r="DA14" s="209"/>
      <c r="DB14" s="209"/>
      <c r="DC14" s="209"/>
      <c r="DD14" s="209"/>
      <c r="DE14" s="209"/>
      <c r="DF14" s="209"/>
      <c r="DG14" s="209"/>
      <c r="DH14" s="209"/>
      <c r="DI14" s="209"/>
      <c r="DJ14" s="209"/>
      <c r="DK14" s="209"/>
      <c r="DL14" s="209"/>
      <c r="DM14" s="209"/>
      <c r="DN14" s="209"/>
      <c r="DO14" s="209"/>
      <c r="DP14" s="209"/>
      <c r="DQ14" s="209"/>
      <c r="DR14" s="209"/>
      <c r="DS14" s="209"/>
      <c r="DT14" s="209"/>
      <c r="DU14" s="209"/>
      <c r="DV14" s="209"/>
      <c r="DW14" s="209"/>
      <c r="DX14" s="209"/>
      <c r="DY14" s="209"/>
      <c r="DZ14" s="209"/>
      <c r="EA14" s="209"/>
      <c r="EB14" s="209"/>
      <c r="EC14" s="209"/>
      <c r="ED14" s="209"/>
      <c r="EE14" s="209"/>
      <c r="EF14" s="209"/>
      <c r="EG14" s="209"/>
      <c r="EH14" s="209"/>
      <c r="EI14" s="209"/>
      <c r="EJ14" s="209"/>
      <c r="EK14" s="209"/>
      <c r="EL14" s="209"/>
      <c r="EM14" s="209"/>
      <c r="EN14" s="209"/>
      <c r="EO14" s="209"/>
      <c r="EP14" s="209"/>
      <c r="EQ14" s="209"/>
      <c r="ER14" s="209"/>
      <c r="ES14" s="209"/>
      <c r="ET14" s="209"/>
      <c r="EU14" s="209"/>
      <c r="EV14" s="209"/>
      <c r="EW14" s="209"/>
      <c r="EX14" s="209"/>
      <c r="EY14" s="209"/>
      <c r="EZ14" s="209"/>
      <c r="FA14" s="209"/>
      <c r="FB14" s="209"/>
      <c r="FC14" s="209"/>
      <c r="FD14" s="209"/>
      <c r="FE14" s="209"/>
      <c r="FF14" s="209"/>
      <c r="FG14" s="209"/>
      <c r="FH14" s="209"/>
      <c r="FI14" s="209"/>
      <c r="FJ14" s="209"/>
      <c r="FK14" s="209"/>
      <c r="FL14" s="209"/>
      <c r="FM14" s="209"/>
      <c r="FN14" s="209"/>
      <c r="FO14" s="209"/>
      <c r="FP14" s="209"/>
      <c r="FQ14" s="209"/>
      <c r="FR14" s="209"/>
      <c r="FS14" s="209"/>
      <c r="FT14" s="209"/>
    </row>
    <row r="15" spans="1:278" s="196" customFormat="1" ht="15" customHeight="1" x14ac:dyDescent="0.3">
      <c r="A15" s="546">
        <f>'Mapa Final'!A14</f>
        <v>2</v>
      </c>
      <c r="B15" s="549" t="str">
        <f>'Mapa Final'!B14</f>
        <v>Hurto de dinero y perdida de cheques</v>
      </c>
      <c r="C15" s="531" t="str">
        <f>'Mapa Final'!C14</f>
        <v>Afectación Económica</v>
      </c>
      <c r="D15" s="531" t="str">
        <f>'Mapa Final'!D14</f>
        <v xml:space="preserve">1. Falta de control del responsable del manejo de las claves y mecanismos de seguridad electrónica.
2. Falta de control  en el proceso de gestion y transporte de los mismos.
3. Falsificación de las firmas autorizadas y sellos.
4. Adulteración, modificación, falsificación de documentos, datos  y/o ingreso de información en los sistemas de personas, que no tienen  vínculo laboral o contractual, compromiso de pago de otra índole.
5. Incumplimiento a los procesos duales en los pagos </v>
      </c>
      <c r="E15" s="534" t="str">
        <f>'Mapa Final'!E14</f>
        <v>Falta de control</v>
      </c>
      <c r="F15" s="534" t="str">
        <f>'Mapa Final'!F14</f>
        <v xml:space="preserve">Pérdida de dinero o cheques en las cuentas de la Rama Judicial </v>
      </c>
      <c r="G15" s="534" t="str">
        <f>'Mapa Final'!G14</f>
        <v>Ejecución y Administración de Procesos</v>
      </c>
      <c r="H15" s="537" t="str">
        <f>'Mapa Final'!I14</f>
        <v>Muy Baja</v>
      </c>
      <c r="I15" s="540" t="str">
        <f>'Mapa Final'!L14</f>
        <v>Mayor</v>
      </c>
      <c r="J15" s="543" t="str">
        <f>'Mapa Final'!N14</f>
        <v xml:space="preserve">Alto </v>
      </c>
      <c r="K15" s="518" t="str">
        <f>'Mapa Final'!AA14</f>
        <v>Muy Baja</v>
      </c>
      <c r="L15" s="518" t="str">
        <f>'Mapa Final'!AE14</f>
        <v>Mayor</v>
      </c>
      <c r="M15" s="521" t="str">
        <f>'Mapa Final'!AG14</f>
        <v xml:space="preserve">Alto </v>
      </c>
      <c r="N15" s="518" t="str">
        <f>'Mapa Final'!AH14</f>
        <v>Evitar</v>
      </c>
      <c r="O15" s="570" t="s">
        <v>658</v>
      </c>
      <c r="P15" s="524" t="s">
        <v>659</v>
      </c>
      <c r="Q15" s="524" t="s">
        <v>659</v>
      </c>
      <c r="R15" s="527">
        <v>44197</v>
      </c>
      <c r="S15" s="527">
        <v>44561</v>
      </c>
      <c r="T15" s="570" t="s">
        <v>660</v>
      </c>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c r="BO15" s="209"/>
      <c r="BP15" s="209"/>
      <c r="BQ15" s="209"/>
      <c r="BR15" s="209"/>
      <c r="BS15" s="209"/>
      <c r="BT15" s="209"/>
      <c r="BU15" s="209"/>
      <c r="BV15" s="209"/>
      <c r="BW15" s="209"/>
      <c r="BX15" s="209"/>
      <c r="BY15" s="209"/>
      <c r="BZ15" s="209"/>
      <c r="CA15" s="209"/>
      <c r="CB15" s="209"/>
      <c r="CC15" s="209"/>
      <c r="CD15" s="209"/>
      <c r="CE15" s="209"/>
      <c r="CF15" s="209"/>
      <c r="CG15" s="209"/>
      <c r="CH15" s="209"/>
      <c r="CI15" s="209"/>
      <c r="CJ15" s="209"/>
      <c r="CK15" s="209"/>
      <c r="CL15" s="209"/>
      <c r="CM15" s="209"/>
      <c r="CN15" s="209"/>
      <c r="CO15" s="209"/>
      <c r="CP15" s="209"/>
      <c r="CQ15" s="209"/>
      <c r="CR15" s="209"/>
      <c r="CS15" s="209"/>
      <c r="CT15" s="209"/>
      <c r="CU15" s="209"/>
      <c r="CV15" s="209"/>
      <c r="CW15" s="209"/>
      <c r="CX15" s="209"/>
      <c r="CY15" s="209"/>
      <c r="CZ15" s="209"/>
      <c r="DA15" s="209"/>
      <c r="DB15" s="209"/>
      <c r="DC15" s="209"/>
      <c r="DD15" s="209"/>
      <c r="DE15" s="209"/>
      <c r="DF15" s="209"/>
      <c r="DG15" s="209"/>
      <c r="DH15" s="209"/>
      <c r="DI15" s="209"/>
      <c r="DJ15" s="209"/>
      <c r="DK15" s="209"/>
      <c r="DL15" s="209"/>
      <c r="DM15" s="209"/>
      <c r="DN15" s="209"/>
      <c r="DO15" s="209"/>
      <c r="DP15" s="209"/>
      <c r="DQ15" s="209"/>
      <c r="DR15" s="209"/>
      <c r="DS15" s="209"/>
      <c r="DT15" s="209"/>
      <c r="DU15" s="209"/>
      <c r="DV15" s="209"/>
      <c r="DW15" s="209"/>
      <c r="DX15" s="209"/>
      <c r="DY15" s="209"/>
      <c r="DZ15" s="209"/>
      <c r="EA15" s="209"/>
      <c r="EB15" s="209"/>
      <c r="EC15" s="209"/>
      <c r="ED15" s="209"/>
      <c r="EE15" s="209"/>
      <c r="EF15" s="209"/>
      <c r="EG15" s="209"/>
      <c r="EH15" s="209"/>
      <c r="EI15" s="209"/>
      <c r="EJ15" s="209"/>
      <c r="EK15" s="209"/>
      <c r="EL15" s="209"/>
      <c r="EM15" s="209"/>
      <c r="EN15" s="209"/>
      <c r="EO15" s="209"/>
      <c r="EP15" s="209"/>
      <c r="EQ15" s="209"/>
      <c r="ER15" s="209"/>
      <c r="ES15" s="209"/>
      <c r="ET15" s="209"/>
      <c r="EU15" s="209"/>
      <c r="EV15" s="209"/>
      <c r="EW15" s="209"/>
      <c r="EX15" s="209"/>
      <c r="EY15" s="209"/>
      <c r="EZ15" s="209"/>
      <c r="FA15" s="209"/>
      <c r="FB15" s="209"/>
      <c r="FC15" s="209"/>
      <c r="FD15" s="209"/>
      <c r="FE15" s="209"/>
      <c r="FF15" s="209"/>
      <c r="FG15" s="209"/>
      <c r="FH15" s="209"/>
      <c r="FI15" s="209"/>
      <c r="FJ15" s="209"/>
      <c r="FK15" s="209"/>
      <c r="FL15" s="209"/>
      <c r="FM15" s="209"/>
      <c r="FN15" s="209"/>
      <c r="FO15" s="209"/>
      <c r="FP15" s="209"/>
      <c r="FQ15" s="209"/>
      <c r="FR15" s="209"/>
      <c r="FS15" s="209"/>
      <c r="FT15" s="209"/>
    </row>
    <row r="16" spans="1:278" s="196" customFormat="1" ht="13.5" customHeight="1" x14ac:dyDescent="0.3">
      <c r="A16" s="547"/>
      <c r="B16" s="573"/>
      <c r="C16" s="532"/>
      <c r="D16" s="532"/>
      <c r="E16" s="535"/>
      <c r="F16" s="535"/>
      <c r="G16" s="535"/>
      <c r="H16" s="538"/>
      <c r="I16" s="541"/>
      <c r="J16" s="544"/>
      <c r="K16" s="519"/>
      <c r="L16" s="519"/>
      <c r="M16" s="522"/>
      <c r="N16" s="519"/>
      <c r="O16" s="525"/>
      <c r="P16" s="525"/>
      <c r="Q16" s="525"/>
      <c r="R16" s="654"/>
      <c r="S16" s="525"/>
      <c r="T16" s="571"/>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c r="BO16" s="209"/>
      <c r="BP16" s="209"/>
      <c r="BQ16" s="209"/>
      <c r="BR16" s="209"/>
      <c r="BS16" s="209"/>
      <c r="BT16" s="209"/>
      <c r="BU16" s="209"/>
      <c r="BV16" s="209"/>
      <c r="BW16" s="209"/>
      <c r="BX16" s="209"/>
      <c r="BY16" s="209"/>
      <c r="BZ16" s="209"/>
      <c r="CA16" s="209"/>
      <c r="CB16" s="209"/>
      <c r="CC16" s="209"/>
      <c r="CD16" s="209"/>
      <c r="CE16" s="209"/>
      <c r="CF16" s="209"/>
      <c r="CG16" s="209"/>
      <c r="CH16" s="209"/>
      <c r="CI16" s="209"/>
      <c r="CJ16" s="209"/>
      <c r="CK16" s="209"/>
      <c r="CL16" s="209"/>
      <c r="CM16" s="209"/>
      <c r="CN16" s="209"/>
      <c r="CO16" s="209"/>
      <c r="CP16" s="209"/>
      <c r="CQ16" s="209"/>
      <c r="CR16" s="209"/>
      <c r="CS16" s="209"/>
      <c r="CT16" s="209"/>
      <c r="CU16" s="209"/>
      <c r="CV16" s="209"/>
      <c r="CW16" s="209"/>
      <c r="CX16" s="209"/>
      <c r="CY16" s="209"/>
      <c r="CZ16" s="209"/>
      <c r="DA16" s="209"/>
      <c r="DB16" s="209"/>
      <c r="DC16" s="209"/>
      <c r="DD16" s="209"/>
      <c r="DE16" s="209"/>
      <c r="DF16" s="209"/>
      <c r="DG16" s="209"/>
      <c r="DH16" s="209"/>
      <c r="DI16" s="209"/>
      <c r="DJ16" s="209"/>
      <c r="DK16" s="209"/>
      <c r="DL16" s="209"/>
      <c r="DM16" s="209"/>
      <c r="DN16" s="209"/>
      <c r="DO16" s="209"/>
      <c r="DP16" s="209"/>
      <c r="DQ16" s="209"/>
      <c r="DR16" s="209"/>
      <c r="DS16" s="209"/>
      <c r="DT16" s="209"/>
      <c r="DU16" s="209"/>
      <c r="DV16" s="209"/>
      <c r="DW16" s="209"/>
      <c r="DX16" s="209"/>
      <c r="DY16" s="209"/>
      <c r="DZ16" s="209"/>
      <c r="EA16" s="209"/>
      <c r="EB16" s="209"/>
      <c r="EC16" s="209"/>
      <c r="ED16" s="209"/>
      <c r="EE16" s="209"/>
      <c r="EF16" s="209"/>
      <c r="EG16" s="209"/>
      <c r="EH16" s="209"/>
      <c r="EI16" s="209"/>
      <c r="EJ16" s="209"/>
      <c r="EK16" s="209"/>
      <c r="EL16" s="209"/>
      <c r="EM16" s="209"/>
      <c r="EN16" s="209"/>
      <c r="EO16" s="209"/>
      <c r="EP16" s="209"/>
      <c r="EQ16" s="209"/>
      <c r="ER16" s="209"/>
      <c r="ES16" s="209"/>
      <c r="ET16" s="209"/>
      <c r="EU16" s="209"/>
      <c r="EV16" s="209"/>
      <c r="EW16" s="209"/>
      <c r="EX16" s="209"/>
      <c r="EY16" s="209"/>
      <c r="EZ16" s="209"/>
      <c r="FA16" s="209"/>
      <c r="FB16" s="209"/>
      <c r="FC16" s="209"/>
      <c r="FD16" s="209"/>
      <c r="FE16" s="209"/>
      <c r="FF16" s="209"/>
      <c r="FG16" s="209"/>
      <c r="FH16" s="209"/>
      <c r="FI16" s="209"/>
      <c r="FJ16" s="209"/>
      <c r="FK16" s="209"/>
      <c r="FL16" s="209"/>
      <c r="FM16" s="209"/>
      <c r="FN16" s="209"/>
      <c r="FO16" s="209"/>
      <c r="FP16" s="209"/>
      <c r="FQ16" s="209"/>
      <c r="FR16" s="209"/>
      <c r="FS16" s="209"/>
      <c r="FT16" s="209"/>
    </row>
    <row r="17" spans="1:176" s="196" customFormat="1" ht="13.5" customHeight="1" x14ac:dyDescent="0.3">
      <c r="A17" s="547"/>
      <c r="B17" s="573"/>
      <c r="C17" s="532"/>
      <c r="D17" s="532"/>
      <c r="E17" s="535"/>
      <c r="F17" s="535"/>
      <c r="G17" s="535"/>
      <c r="H17" s="538"/>
      <c r="I17" s="541"/>
      <c r="J17" s="544"/>
      <c r="K17" s="519"/>
      <c r="L17" s="519"/>
      <c r="M17" s="522"/>
      <c r="N17" s="519"/>
      <c r="O17" s="525"/>
      <c r="P17" s="525"/>
      <c r="Q17" s="525"/>
      <c r="R17" s="654"/>
      <c r="S17" s="525"/>
      <c r="T17" s="571"/>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09"/>
      <c r="CO17" s="209"/>
      <c r="CP17" s="209"/>
      <c r="CQ17" s="209"/>
      <c r="CR17" s="209"/>
      <c r="CS17" s="209"/>
      <c r="CT17" s="209"/>
      <c r="CU17" s="209"/>
      <c r="CV17" s="209"/>
      <c r="CW17" s="209"/>
      <c r="CX17" s="209"/>
      <c r="CY17" s="209"/>
      <c r="CZ17" s="209"/>
      <c r="DA17" s="209"/>
      <c r="DB17" s="209"/>
      <c r="DC17" s="209"/>
      <c r="DD17" s="209"/>
      <c r="DE17" s="209"/>
      <c r="DF17" s="209"/>
      <c r="DG17" s="209"/>
      <c r="DH17" s="209"/>
      <c r="DI17" s="209"/>
      <c r="DJ17" s="209"/>
      <c r="DK17" s="209"/>
      <c r="DL17" s="209"/>
      <c r="DM17" s="209"/>
      <c r="DN17" s="209"/>
      <c r="DO17" s="209"/>
      <c r="DP17" s="209"/>
      <c r="DQ17" s="209"/>
      <c r="DR17" s="209"/>
      <c r="DS17" s="209"/>
      <c r="DT17" s="209"/>
      <c r="DU17" s="209"/>
      <c r="DV17" s="209"/>
      <c r="DW17" s="209"/>
      <c r="DX17" s="209"/>
      <c r="DY17" s="209"/>
      <c r="DZ17" s="209"/>
      <c r="EA17" s="209"/>
      <c r="EB17" s="209"/>
      <c r="EC17" s="209"/>
      <c r="ED17" s="209"/>
      <c r="EE17" s="209"/>
      <c r="EF17" s="209"/>
      <c r="EG17" s="209"/>
      <c r="EH17" s="209"/>
      <c r="EI17" s="209"/>
      <c r="EJ17" s="209"/>
      <c r="EK17" s="209"/>
      <c r="EL17" s="209"/>
      <c r="EM17" s="209"/>
      <c r="EN17" s="209"/>
      <c r="EO17" s="209"/>
      <c r="EP17" s="209"/>
      <c r="EQ17" s="209"/>
      <c r="ER17" s="209"/>
      <c r="ES17" s="209"/>
      <c r="ET17" s="209"/>
      <c r="EU17" s="209"/>
      <c r="EV17" s="209"/>
      <c r="EW17" s="209"/>
      <c r="EX17" s="209"/>
      <c r="EY17" s="209"/>
      <c r="EZ17" s="209"/>
      <c r="FA17" s="209"/>
      <c r="FB17" s="209"/>
      <c r="FC17" s="209"/>
      <c r="FD17" s="209"/>
      <c r="FE17" s="209"/>
      <c r="FF17" s="209"/>
      <c r="FG17" s="209"/>
      <c r="FH17" s="209"/>
      <c r="FI17" s="209"/>
      <c r="FJ17" s="209"/>
      <c r="FK17" s="209"/>
      <c r="FL17" s="209"/>
      <c r="FM17" s="209"/>
      <c r="FN17" s="209"/>
      <c r="FO17" s="209"/>
      <c r="FP17" s="209"/>
      <c r="FQ17" s="209"/>
      <c r="FR17" s="209"/>
      <c r="FS17" s="209"/>
      <c r="FT17" s="209"/>
    </row>
    <row r="18" spans="1:176" s="196" customFormat="1" ht="13.5" customHeight="1" x14ac:dyDescent="0.3">
      <c r="A18" s="547"/>
      <c r="B18" s="573"/>
      <c r="C18" s="532"/>
      <c r="D18" s="532"/>
      <c r="E18" s="535"/>
      <c r="F18" s="535"/>
      <c r="G18" s="535"/>
      <c r="H18" s="538"/>
      <c r="I18" s="541"/>
      <c r="J18" s="544"/>
      <c r="K18" s="519"/>
      <c r="L18" s="519"/>
      <c r="M18" s="522"/>
      <c r="N18" s="519"/>
      <c r="O18" s="525"/>
      <c r="P18" s="525"/>
      <c r="Q18" s="525"/>
      <c r="R18" s="654"/>
      <c r="S18" s="525"/>
      <c r="T18" s="571"/>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c r="BX18" s="209"/>
      <c r="BY18" s="209"/>
      <c r="BZ18" s="209"/>
      <c r="CA18" s="209"/>
      <c r="CB18" s="209"/>
      <c r="CC18" s="209"/>
      <c r="CD18" s="209"/>
      <c r="CE18" s="209"/>
      <c r="CF18" s="209"/>
      <c r="CG18" s="209"/>
      <c r="CH18" s="209"/>
      <c r="CI18" s="209"/>
      <c r="CJ18" s="209"/>
      <c r="CK18" s="209"/>
      <c r="CL18" s="209"/>
      <c r="CM18" s="209"/>
      <c r="CN18" s="209"/>
      <c r="CO18" s="209"/>
      <c r="CP18" s="209"/>
      <c r="CQ18" s="209"/>
      <c r="CR18" s="209"/>
      <c r="CS18" s="209"/>
      <c r="CT18" s="209"/>
      <c r="CU18" s="209"/>
      <c r="CV18" s="209"/>
      <c r="CW18" s="209"/>
      <c r="CX18" s="209"/>
      <c r="CY18" s="209"/>
      <c r="CZ18" s="209"/>
      <c r="DA18" s="209"/>
      <c r="DB18" s="209"/>
      <c r="DC18" s="209"/>
      <c r="DD18" s="209"/>
      <c r="DE18" s="209"/>
      <c r="DF18" s="209"/>
      <c r="DG18" s="209"/>
      <c r="DH18" s="209"/>
      <c r="DI18" s="209"/>
      <c r="DJ18" s="209"/>
      <c r="DK18" s="209"/>
      <c r="DL18" s="209"/>
      <c r="DM18" s="209"/>
      <c r="DN18" s="209"/>
      <c r="DO18" s="209"/>
      <c r="DP18" s="209"/>
      <c r="DQ18" s="209"/>
      <c r="DR18" s="209"/>
      <c r="DS18" s="209"/>
      <c r="DT18" s="209"/>
      <c r="DU18" s="209"/>
      <c r="DV18" s="209"/>
      <c r="DW18" s="209"/>
      <c r="DX18" s="209"/>
      <c r="DY18" s="209"/>
      <c r="DZ18" s="209"/>
      <c r="EA18" s="209"/>
      <c r="EB18" s="209"/>
      <c r="EC18" s="209"/>
      <c r="ED18" s="209"/>
      <c r="EE18" s="209"/>
      <c r="EF18" s="209"/>
      <c r="EG18" s="209"/>
      <c r="EH18" s="209"/>
      <c r="EI18" s="209"/>
      <c r="EJ18" s="209"/>
      <c r="EK18" s="209"/>
      <c r="EL18" s="209"/>
      <c r="EM18" s="209"/>
      <c r="EN18" s="209"/>
      <c r="EO18" s="209"/>
      <c r="EP18" s="209"/>
      <c r="EQ18" s="209"/>
      <c r="ER18" s="209"/>
      <c r="ES18" s="209"/>
      <c r="ET18" s="209"/>
      <c r="EU18" s="209"/>
      <c r="EV18" s="209"/>
      <c r="EW18" s="209"/>
      <c r="EX18" s="209"/>
      <c r="EY18" s="209"/>
      <c r="EZ18" s="209"/>
      <c r="FA18" s="209"/>
      <c r="FB18" s="209"/>
      <c r="FC18" s="209"/>
      <c r="FD18" s="209"/>
      <c r="FE18" s="209"/>
      <c r="FF18" s="209"/>
      <c r="FG18" s="209"/>
      <c r="FH18" s="209"/>
      <c r="FI18" s="209"/>
      <c r="FJ18" s="209"/>
      <c r="FK18" s="209"/>
      <c r="FL18" s="209"/>
      <c r="FM18" s="209"/>
      <c r="FN18" s="209"/>
      <c r="FO18" s="209"/>
      <c r="FP18" s="209"/>
      <c r="FQ18" s="209"/>
      <c r="FR18" s="209"/>
      <c r="FS18" s="209"/>
      <c r="FT18" s="209"/>
    </row>
    <row r="19" spans="1:176" s="196" customFormat="1" ht="255.75" customHeight="1" thickBot="1" x14ac:dyDescent="0.35">
      <c r="A19" s="548"/>
      <c r="B19" s="574"/>
      <c r="C19" s="533"/>
      <c r="D19" s="533"/>
      <c r="E19" s="536"/>
      <c r="F19" s="536"/>
      <c r="G19" s="536"/>
      <c r="H19" s="539"/>
      <c r="I19" s="542"/>
      <c r="J19" s="545"/>
      <c r="K19" s="520"/>
      <c r="L19" s="520"/>
      <c r="M19" s="523"/>
      <c r="N19" s="520"/>
      <c r="O19" s="526"/>
      <c r="P19" s="526"/>
      <c r="Q19" s="526"/>
      <c r="R19" s="655"/>
      <c r="S19" s="526"/>
      <c r="T19" s="572"/>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09"/>
      <c r="CF19" s="209"/>
      <c r="CG19" s="209"/>
      <c r="CH19" s="209"/>
      <c r="CI19" s="209"/>
      <c r="CJ19" s="209"/>
      <c r="CK19" s="209"/>
      <c r="CL19" s="209"/>
      <c r="CM19" s="209"/>
      <c r="CN19" s="209"/>
      <c r="CO19" s="209"/>
      <c r="CP19" s="209"/>
      <c r="CQ19" s="209"/>
      <c r="CR19" s="209"/>
      <c r="CS19" s="209"/>
      <c r="CT19" s="209"/>
      <c r="CU19" s="209"/>
      <c r="CV19" s="209"/>
      <c r="CW19" s="209"/>
      <c r="CX19" s="209"/>
      <c r="CY19" s="209"/>
      <c r="CZ19" s="209"/>
      <c r="DA19" s="209"/>
      <c r="DB19" s="209"/>
      <c r="DC19" s="209"/>
      <c r="DD19" s="209"/>
      <c r="DE19" s="209"/>
      <c r="DF19" s="209"/>
      <c r="DG19" s="209"/>
      <c r="DH19" s="209"/>
      <c r="DI19" s="209"/>
      <c r="DJ19" s="209"/>
      <c r="DK19" s="209"/>
      <c r="DL19" s="209"/>
      <c r="DM19" s="209"/>
      <c r="DN19" s="209"/>
      <c r="DO19" s="209"/>
      <c r="DP19" s="209"/>
      <c r="DQ19" s="209"/>
      <c r="DR19" s="209"/>
      <c r="DS19" s="209"/>
      <c r="DT19" s="209"/>
      <c r="DU19" s="209"/>
      <c r="DV19" s="209"/>
      <c r="DW19" s="209"/>
      <c r="DX19" s="209"/>
      <c r="DY19" s="209"/>
      <c r="DZ19" s="209"/>
      <c r="EA19" s="209"/>
      <c r="EB19" s="209"/>
      <c r="EC19" s="209"/>
      <c r="ED19" s="209"/>
      <c r="EE19" s="209"/>
      <c r="EF19" s="209"/>
      <c r="EG19" s="209"/>
      <c r="EH19" s="209"/>
      <c r="EI19" s="209"/>
      <c r="EJ19" s="209"/>
      <c r="EK19" s="209"/>
      <c r="EL19" s="209"/>
      <c r="EM19" s="209"/>
      <c r="EN19" s="209"/>
      <c r="EO19" s="209"/>
      <c r="EP19" s="209"/>
      <c r="EQ19" s="209"/>
      <c r="ER19" s="209"/>
      <c r="ES19" s="209"/>
      <c r="ET19" s="209"/>
      <c r="EU19" s="209"/>
      <c r="EV19" s="209"/>
      <c r="EW19" s="209"/>
      <c r="EX19" s="209"/>
      <c r="EY19" s="209"/>
      <c r="EZ19" s="209"/>
      <c r="FA19" s="209"/>
      <c r="FB19" s="209"/>
      <c r="FC19" s="209"/>
      <c r="FD19" s="209"/>
      <c r="FE19" s="209"/>
      <c r="FF19" s="209"/>
      <c r="FG19" s="209"/>
      <c r="FH19" s="209"/>
      <c r="FI19" s="209"/>
      <c r="FJ19" s="209"/>
      <c r="FK19" s="209"/>
      <c r="FL19" s="209"/>
      <c r="FM19" s="209"/>
      <c r="FN19" s="209"/>
      <c r="FO19" s="209"/>
      <c r="FP19" s="209"/>
      <c r="FQ19" s="209"/>
      <c r="FR19" s="209"/>
      <c r="FS19" s="209"/>
      <c r="FT19" s="209"/>
    </row>
    <row r="20" spans="1:176" x14ac:dyDescent="0.3">
      <c r="A20" s="546">
        <f>'Mapa Final'!A19</f>
        <v>3</v>
      </c>
      <c r="B20" s="549" t="str">
        <f>'Mapa Final'!B19</f>
        <v>Incumplimiento en obligaciones</v>
      </c>
      <c r="C20" s="531" t="str">
        <f>'Mapa Final'!C19</f>
        <v>Incumplimiento de las metas establecidas</v>
      </c>
      <c r="D20" s="531" t="str">
        <f>'Mapa Final'!D19</f>
        <v xml:space="preserve">1. Fallas en los sistemas de información
2. Ausencia de programas de capacitación institucional en temas tributarios.
3. Rotación del personal o ausencia temporal por vacaciones y licencias.
4. No contar con otro empleado capacitado en el manejo de portales bancarios y aplicativos para el pago de impuestos o seguridad social
5. Entrega de los documentos por fuera de las fechas límites de pago fijadas los entes rectores. </v>
      </c>
      <c r="E20" s="534" t="str">
        <f>'Mapa Final'!E19</f>
        <v>Falta de control</v>
      </c>
      <c r="F20" s="534" t="str">
        <f>'Mapa Final'!F19</f>
        <v xml:space="preserve">Incumplir las fechas de pago por obligaciones tributarias, planillas de seguridad social </v>
      </c>
      <c r="G20" s="534" t="str">
        <f>'Mapa Final'!G19</f>
        <v>Ejecución y Administración de Procesos</v>
      </c>
      <c r="H20" s="537" t="str">
        <f>'Mapa Final'!I19</f>
        <v>Muy Baja</v>
      </c>
      <c r="I20" s="540" t="str">
        <f>'Mapa Final'!L19</f>
        <v>Leve</v>
      </c>
      <c r="J20" s="543" t="str">
        <f>'Mapa Final'!N19</f>
        <v>Bajo</v>
      </c>
      <c r="K20" s="518" t="e">
        <f>'Mapa Final'!AA19</f>
        <v>#N/A</v>
      </c>
      <c r="L20" s="518" t="str">
        <f>'Mapa Final'!AE19</f>
        <v>Leve</v>
      </c>
      <c r="M20" s="521" t="e">
        <f>'Mapa Final'!AG19</f>
        <v>#N/A</v>
      </c>
      <c r="N20" s="518" t="str">
        <f>'Mapa Final'!AH19</f>
        <v>Evitar</v>
      </c>
      <c r="O20" s="570" t="s">
        <v>661</v>
      </c>
      <c r="P20" s="524" t="s">
        <v>659</v>
      </c>
      <c r="Q20" s="524" t="s">
        <v>659</v>
      </c>
      <c r="R20" s="527">
        <v>44197</v>
      </c>
      <c r="S20" s="527">
        <v>44561</v>
      </c>
      <c r="T20" s="570" t="s">
        <v>662</v>
      </c>
      <c r="U20" s="209"/>
      <c r="V20" s="209"/>
    </row>
    <row r="21" spans="1:176" x14ac:dyDescent="0.3">
      <c r="A21" s="547"/>
      <c r="B21" s="573"/>
      <c r="C21" s="532"/>
      <c r="D21" s="532"/>
      <c r="E21" s="535"/>
      <c r="F21" s="535"/>
      <c r="G21" s="535"/>
      <c r="H21" s="538"/>
      <c r="I21" s="541"/>
      <c r="J21" s="544"/>
      <c r="K21" s="519"/>
      <c r="L21" s="519"/>
      <c r="M21" s="522"/>
      <c r="N21" s="519"/>
      <c r="O21" s="571"/>
      <c r="P21" s="525"/>
      <c r="Q21" s="525"/>
      <c r="R21" s="525"/>
      <c r="S21" s="525"/>
      <c r="T21" s="571"/>
      <c r="U21" s="209"/>
      <c r="V21" s="209"/>
    </row>
    <row r="22" spans="1:176" x14ac:dyDescent="0.3">
      <c r="A22" s="547"/>
      <c r="B22" s="573"/>
      <c r="C22" s="532"/>
      <c r="D22" s="532"/>
      <c r="E22" s="535"/>
      <c r="F22" s="535"/>
      <c r="G22" s="535"/>
      <c r="H22" s="538"/>
      <c r="I22" s="541"/>
      <c r="J22" s="544"/>
      <c r="K22" s="519"/>
      <c r="L22" s="519"/>
      <c r="M22" s="522"/>
      <c r="N22" s="519"/>
      <c r="O22" s="571"/>
      <c r="P22" s="525"/>
      <c r="Q22" s="525"/>
      <c r="R22" s="525"/>
      <c r="S22" s="525"/>
      <c r="T22" s="571"/>
      <c r="U22" s="209"/>
      <c r="V22" s="209"/>
    </row>
    <row r="23" spans="1:176" x14ac:dyDescent="0.3">
      <c r="A23" s="547"/>
      <c r="B23" s="573"/>
      <c r="C23" s="532"/>
      <c r="D23" s="532"/>
      <c r="E23" s="535"/>
      <c r="F23" s="535"/>
      <c r="G23" s="535"/>
      <c r="H23" s="538"/>
      <c r="I23" s="541"/>
      <c r="J23" s="544"/>
      <c r="K23" s="519"/>
      <c r="L23" s="519"/>
      <c r="M23" s="522"/>
      <c r="N23" s="519"/>
      <c r="O23" s="571"/>
      <c r="P23" s="525"/>
      <c r="Q23" s="525"/>
      <c r="R23" s="525"/>
      <c r="S23" s="525"/>
      <c r="T23" s="571"/>
      <c r="U23" s="209"/>
      <c r="V23" s="209"/>
    </row>
    <row r="24" spans="1:176" ht="307.5" customHeight="1" thickBot="1" x14ac:dyDescent="0.35">
      <c r="A24" s="548"/>
      <c r="B24" s="574"/>
      <c r="C24" s="533"/>
      <c r="D24" s="533"/>
      <c r="E24" s="536"/>
      <c r="F24" s="536"/>
      <c r="G24" s="536"/>
      <c r="H24" s="539"/>
      <c r="I24" s="542"/>
      <c r="J24" s="545"/>
      <c r="K24" s="520"/>
      <c r="L24" s="520"/>
      <c r="M24" s="523"/>
      <c r="N24" s="520"/>
      <c r="O24" s="572"/>
      <c r="P24" s="526"/>
      <c r="Q24" s="526"/>
      <c r="R24" s="526"/>
      <c r="S24" s="526"/>
      <c r="T24" s="572"/>
      <c r="U24" s="209"/>
      <c r="V24" s="209"/>
    </row>
    <row r="25" spans="1:176" x14ac:dyDescent="0.3">
      <c r="A25" s="546">
        <f>'Mapa Final'!A24</f>
        <v>4</v>
      </c>
      <c r="B25" s="549" t="str">
        <f>'Mapa Final'!B24</f>
        <v>No ejecución de recursos y permanencia de dinero en las cuentas de la Rama Judicial</v>
      </c>
      <c r="C25" s="531" t="str">
        <f>'Mapa Final'!C24</f>
        <v>Incumplimiento de las metas establecidas</v>
      </c>
      <c r="D25" s="531" t="str">
        <f>'Mapa Final'!D24</f>
        <v xml:space="preserve">1. Ausencia de la cuenta bancaria reportada por el beneficiario del pago
2. Incumplimiento de las Unidades Ejecutoras del presupuesto de los lineamientos definidos por el SIIF Nación en cuanto a que el pago debe realizarse a beneficiario final. 
3. Tramite sin el lleno de los requisitos lo cual impide el pago y por ende afecta el resultado de los estándares.
4. Inconsistencia en la información de la  cuenta bancaria, despacho y/o número del proceso, reportada en el acto administrativo. 
5. Incumplimiento en las directrices del Ministerio de Hacienda en el sentido que los pagos deben realizarse a beneficiario final por intermedio del SIIF Nación a la cuenta bancaria informada por el beneficiario y registrada por la entidad. </v>
      </c>
      <c r="E25" s="534" t="str">
        <f>'Mapa Final'!E24</f>
        <v>Falta de control</v>
      </c>
      <c r="F25" s="534" t="str">
        <f>'Mapa Final'!F24</f>
        <v xml:space="preserve">El porcentaje de Ejecución de los recursos debe ser mínimo del 95% y los días de permanencia en bancos debe ser de 5 días promedio </v>
      </c>
      <c r="G25" s="534" t="str">
        <f>'Mapa Final'!G24</f>
        <v>Ejecución y Administración de Procesos</v>
      </c>
      <c r="H25" s="537" t="str">
        <f>'Mapa Final'!I24</f>
        <v>Muy Baja</v>
      </c>
      <c r="I25" s="540" t="str">
        <f>'Mapa Final'!L24</f>
        <v>Mayor</v>
      </c>
      <c r="J25" s="543" t="str">
        <f>'Mapa Final'!N24</f>
        <v xml:space="preserve">Alto </v>
      </c>
      <c r="K25" s="518" t="e">
        <f>'Mapa Final'!AA24</f>
        <v>#N/A</v>
      </c>
      <c r="L25" s="518" t="str">
        <f>'Mapa Final'!AE24</f>
        <v>Mayor</v>
      </c>
      <c r="M25" s="521" t="e">
        <f>'Mapa Final'!AG24</f>
        <v>#N/A</v>
      </c>
      <c r="N25" s="518" t="str">
        <f>'Mapa Final'!AH24</f>
        <v>Evitar</v>
      </c>
      <c r="O25" s="570" t="s">
        <v>663</v>
      </c>
      <c r="P25" s="524" t="s">
        <v>659</v>
      </c>
      <c r="Q25" s="524" t="s">
        <v>659</v>
      </c>
      <c r="R25" s="527">
        <v>44197</v>
      </c>
      <c r="S25" s="527">
        <v>44561</v>
      </c>
      <c r="T25" s="570" t="s">
        <v>664</v>
      </c>
    </row>
    <row r="26" spans="1:176" x14ac:dyDescent="0.3">
      <c r="A26" s="547"/>
      <c r="B26" s="573"/>
      <c r="C26" s="532"/>
      <c r="D26" s="532"/>
      <c r="E26" s="535"/>
      <c r="F26" s="535"/>
      <c r="G26" s="535"/>
      <c r="H26" s="538"/>
      <c r="I26" s="541"/>
      <c r="J26" s="544"/>
      <c r="K26" s="519"/>
      <c r="L26" s="519"/>
      <c r="M26" s="522"/>
      <c r="N26" s="519"/>
      <c r="O26" s="571"/>
      <c r="P26" s="525"/>
      <c r="Q26" s="525"/>
      <c r="R26" s="525"/>
      <c r="S26" s="525"/>
      <c r="T26" s="571"/>
    </row>
    <row r="27" spans="1:176" x14ac:dyDescent="0.3">
      <c r="A27" s="547"/>
      <c r="B27" s="573"/>
      <c r="C27" s="532"/>
      <c r="D27" s="532"/>
      <c r="E27" s="535"/>
      <c r="F27" s="535"/>
      <c r="G27" s="535"/>
      <c r="H27" s="538"/>
      <c r="I27" s="541"/>
      <c r="J27" s="544"/>
      <c r="K27" s="519"/>
      <c r="L27" s="519"/>
      <c r="M27" s="522"/>
      <c r="N27" s="519"/>
      <c r="O27" s="571"/>
      <c r="P27" s="525"/>
      <c r="Q27" s="525"/>
      <c r="R27" s="525"/>
      <c r="S27" s="525"/>
      <c r="T27" s="571"/>
    </row>
    <row r="28" spans="1:176" x14ac:dyDescent="0.3">
      <c r="A28" s="547"/>
      <c r="B28" s="573"/>
      <c r="C28" s="532"/>
      <c r="D28" s="532"/>
      <c r="E28" s="535"/>
      <c r="F28" s="535"/>
      <c r="G28" s="535"/>
      <c r="H28" s="538"/>
      <c r="I28" s="541"/>
      <c r="J28" s="544"/>
      <c r="K28" s="519"/>
      <c r="L28" s="519"/>
      <c r="M28" s="522"/>
      <c r="N28" s="519"/>
      <c r="O28" s="571"/>
      <c r="P28" s="525"/>
      <c r="Q28" s="525"/>
      <c r="R28" s="525"/>
      <c r="S28" s="525"/>
      <c r="T28" s="571"/>
    </row>
    <row r="29" spans="1:176" ht="277.5" customHeight="1" thickBot="1" x14ac:dyDescent="0.35">
      <c r="A29" s="548"/>
      <c r="B29" s="574"/>
      <c r="C29" s="533"/>
      <c r="D29" s="533"/>
      <c r="E29" s="536"/>
      <c r="F29" s="536"/>
      <c r="G29" s="536"/>
      <c r="H29" s="539"/>
      <c r="I29" s="542"/>
      <c r="J29" s="545"/>
      <c r="K29" s="520"/>
      <c r="L29" s="520"/>
      <c r="M29" s="523"/>
      <c r="N29" s="520"/>
      <c r="O29" s="572"/>
      <c r="P29" s="526"/>
      <c r="Q29" s="526"/>
      <c r="R29" s="526"/>
      <c r="S29" s="526"/>
      <c r="T29" s="572"/>
    </row>
    <row r="30" spans="1:176" x14ac:dyDescent="0.3">
      <c r="A30" s="546">
        <f>'Mapa Final'!A29</f>
        <v>5</v>
      </c>
      <c r="B30" s="549" t="str">
        <f>'Mapa Final'!B29</f>
        <v>Registro y pago equivocado</v>
      </c>
      <c r="C30" s="531" t="str">
        <f>'Mapa Final'!C29</f>
        <v>Afectación Económica</v>
      </c>
      <c r="D30" s="531" t="str">
        <f>'Mapa Final'!D29</f>
        <v xml:space="preserve">1. Revisión insuficiente de la información por parte de los Usuarios
2. Desatender los pagos con un sistema dual, que significa que son revisados y lanzados por un usuario y verificados y aprobados por otro.
3. Revisión insuficiente de los documentos físicos por parte del perfil autorizador endoso               
4. Inconsistencia de la información en los actos administrativos </v>
      </c>
      <c r="E30" s="534" t="str">
        <f>'Mapa Final'!E29</f>
        <v>Falta de control</v>
      </c>
      <c r="F30" s="534" t="str">
        <f>'Mapa Final'!F29</f>
        <v xml:space="preserve">Efectuar en el SIIF el registro del pago de un tercero diferente al beneficiario, y/o pagar electrónicamente por un valor diferente al ordenado. </v>
      </c>
      <c r="G30" s="534" t="str">
        <f>'Mapa Final'!G29</f>
        <v>Ejecución y Administración de Procesos</v>
      </c>
      <c r="H30" s="537" t="str">
        <f>'Mapa Final'!I29</f>
        <v>Muy Baja</v>
      </c>
      <c r="I30" s="540" t="str">
        <f>'Mapa Final'!L29</f>
        <v>Leve</v>
      </c>
      <c r="J30" s="543" t="str">
        <f>'Mapa Final'!N29</f>
        <v>Bajo</v>
      </c>
      <c r="K30" s="518" t="e">
        <f>'Mapa Final'!AA29</f>
        <v>#N/A</v>
      </c>
      <c r="L30" s="518" t="str">
        <f>'Mapa Final'!AE29</f>
        <v>Leve</v>
      </c>
      <c r="M30" s="521" t="e">
        <f>'Mapa Final'!AG29</f>
        <v>#N/A</v>
      </c>
      <c r="N30" s="518" t="str">
        <f>'Mapa Final'!AH29</f>
        <v>Evitar</v>
      </c>
      <c r="O30" s="570" t="s">
        <v>665</v>
      </c>
      <c r="P30" s="570" t="s">
        <v>659</v>
      </c>
      <c r="Q30" s="570" t="s">
        <v>659</v>
      </c>
      <c r="R30" s="656">
        <v>44197</v>
      </c>
      <c r="S30" s="656">
        <v>44561</v>
      </c>
      <c r="T30" s="570" t="s">
        <v>666</v>
      </c>
    </row>
    <row r="31" spans="1:176" x14ac:dyDescent="0.3">
      <c r="A31" s="547"/>
      <c r="B31" s="573"/>
      <c r="C31" s="532"/>
      <c r="D31" s="532"/>
      <c r="E31" s="535"/>
      <c r="F31" s="535"/>
      <c r="G31" s="535"/>
      <c r="H31" s="538"/>
      <c r="I31" s="541"/>
      <c r="J31" s="544"/>
      <c r="K31" s="519"/>
      <c r="L31" s="519"/>
      <c r="M31" s="522"/>
      <c r="N31" s="519"/>
      <c r="O31" s="571"/>
      <c r="P31" s="571"/>
      <c r="Q31" s="571"/>
      <c r="R31" s="571"/>
      <c r="S31" s="571"/>
      <c r="T31" s="571"/>
    </row>
    <row r="32" spans="1:176" x14ac:dyDescent="0.3">
      <c r="A32" s="547"/>
      <c r="B32" s="573"/>
      <c r="C32" s="532"/>
      <c r="D32" s="532"/>
      <c r="E32" s="535"/>
      <c r="F32" s="535"/>
      <c r="G32" s="535"/>
      <c r="H32" s="538"/>
      <c r="I32" s="541"/>
      <c r="J32" s="544"/>
      <c r="K32" s="519"/>
      <c r="L32" s="519"/>
      <c r="M32" s="522"/>
      <c r="N32" s="519"/>
      <c r="O32" s="571"/>
      <c r="P32" s="571"/>
      <c r="Q32" s="571"/>
      <c r="R32" s="571"/>
      <c r="S32" s="571"/>
      <c r="T32" s="571"/>
    </row>
    <row r="33" spans="1:20" x14ac:dyDescent="0.3">
      <c r="A33" s="547"/>
      <c r="B33" s="573"/>
      <c r="C33" s="532"/>
      <c r="D33" s="532"/>
      <c r="E33" s="535"/>
      <c r="F33" s="535"/>
      <c r="G33" s="535"/>
      <c r="H33" s="538"/>
      <c r="I33" s="541"/>
      <c r="J33" s="544"/>
      <c r="K33" s="519"/>
      <c r="L33" s="519"/>
      <c r="M33" s="522"/>
      <c r="N33" s="519"/>
      <c r="O33" s="571"/>
      <c r="P33" s="571"/>
      <c r="Q33" s="571"/>
      <c r="R33" s="571"/>
      <c r="S33" s="571"/>
      <c r="T33" s="571"/>
    </row>
    <row r="34" spans="1:20" ht="102.75" customHeight="1" thickBot="1" x14ac:dyDescent="0.35">
      <c r="A34" s="548"/>
      <c r="B34" s="574"/>
      <c r="C34" s="533"/>
      <c r="D34" s="533"/>
      <c r="E34" s="536"/>
      <c r="F34" s="536"/>
      <c r="G34" s="536"/>
      <c r="H34" s="539"/>
      <c r="I34" s="542"/>
      <c r="J34" s="545"/>
      <c r="K34" s="520"/>
      <c r="L34" s="520"/>
      <c r="M34" s="523"/>
      <c r="N34" s="520"/>
      <c r="O34" s="572"/>
      <c r="P34" s="572"/>
      <c r="Q34" s="572"/>
      <c r="R34" s="572"/>
      <c r="S34" s="572"/>
      <c r="T34" s="572"/>
    </row>
    <row r="35" spans="1:20" ht="14.4" customHeight="1" x14ac:dyDescent="0.3">
      <c r="A35" s="546">
        <f>'Mapa Final'!A34</f>
        <v>6</v>
      </c>
      <c r="B35" s="549" t="str">
        <f>'Mapa Final'!B34</f>
        <v>Falta de recursos financieros</v>
      </c>
      <c r="C35" s="531" t="str">
        <f>'Mapa Final'!C34</f>
        <v>Afectación Económica</v>
      </c>
      <c r="D35" s="531" t="str">
        <f>'Mapa Final'!D34</f>
        <v>1. Olvidar realizar el traslado de recursos entre libretas por parte del Grupo de Fondos Especiales
2. Revisar el saldo disponible de las libretas de las diferentes unidades - recursos sin situación de fondos - en el SIIF NACCIÓN para verificar que los recursos hayan sido trasladados.</v>
      </c>
      <c r="E35" s="534" t="str">
        <f>'Mapa Final'!E34</f>
        <v>Falta de control</v>
      </c>
      <c r="F35" s="534" t="str">
        <f>'Mapa Final'!F34</f>
        <v xml:space="preserve">Insuficiencia de recursos para atender el pago de los compromisos que impliquen recursos de financiación SIN SITUACION DE FONDOS </v>
      </c>
      <c r="G35" s="534" t="str">
        <f>'Mapa Final'!G34</f>
        <v>Ejecución y Administración de Procesos</v>
      </c>
      <c r="H35" s="537" t="str">
        <f>'Mapa Final'!I34</f>
        <v>Muy Baja</v>
      </c>
      <c r="I35" s="540" t="str">
        <f>'Mapa Final'!L34</f>
        <v>Menor</v>
      </c>
      <c r="J35" s="543" t="str">
        <f>'Mapa Final'!N34</f>
        <v>Bajo</v>
      </c>
      <c r="K35" s="518" t="str">
        <f>'Mapa Final'!AA34</f>
        <v>Muy Baja</v>
      </c>
      <c r="L35" s="518" t="str">
        <f>'Mapa Final'!AE34</f>
        <v>Menor</v>
      </c>
      <c r="M35" s="521" t="str">
        <f>'Mapa Final'!AG34</f>
        <v>Bajo</v>
      </c>
      <c r="N35" s="518" t="str">
        <f>'Mapa Final'!AH34</f>
        <v>Evitar</v>
      </c>
      <c r="O35" s="666"/>
      <c r="P35" s="524" t="s">
        <v>179</v>
      </c>
      <c r="Q35" s="524" t="s">
        <v>179</v>
      </c>
      <c r="R35" s="527">
        <v>44197</v>
      </c>
      <c r="S35" s="527">
        <v>44561</v>
      </c>
      <c r="T35" s="570" t="s">
        <v>637</v>
      </c>
    </row>
    <row r="36" spans="1:20" x14ac:dyDescent="0.3">
      <c r="A36" s="547"/>
      <c r="B36" s="573"/>
      <c r="C36" s="532"/>
      <c r="D36" s="532"/>
      <c r="E36" s="535"/>
      <c r="F36" s="535"/>
      <c r="G36" s="535"/>
      <c r="H36" s="538"/>
      <c r="I36" s="541"/>
      <c r="J36" s="544"/>
      <c r="K36" s="519"/>
      <c r="L36" s="519"/>
      <c r="M36" s="522"/>
      <c r="N36" s="519"/>
      <c r="O36" s="667"/>
      <c r="P36" s="525"/>
      <c r="Q36" s="525"/>
      <c r="R36" s="525"/>
      <c r="S36" s="525"/>
      <c r="T36" s="571"/>
    </row>
    <row r="37" spans="1:20" x14ac:dyDescent="0.3">
      <c r="A37" s="547"/>
      <c r="B37" s="573"/>
      <c r="C37" s="532"/>
      <c r="D37" s="532"/>
      <c r="E37" s="535"/>
      <c r="F37" s="535"/>
      <c r="G37" s="535"/>
      <c r="H37" s="538"/>
      <c r="I37" s="541"/>
      <c r="J37" s="544"/>
      <c r="K37" s="519"/>
      <c r="L37" s="519"/>
      <c r="M37" s="522"/>
      <c r="N37" s="519"/>
      <c r="O37" s="667"/>
      <c r="P37" s="525"/>
      <c r="Q37" s="525"/>
      <c r="R37" s="525"/>
      <c r="S37" s="525"/>
      <c r="T37" s="571"/>
    </row>
    <row r="38" spans="1:20" ht="69" x14ac:dyDescent="0.3">
      <c r="A38" s="547"/>
      <c r="B38" s="573"/>
      <c r="C38" s="532"/>
      <c r="D38" s="532"/>
      <c r="E38" s="535"/>
      <c r="F38" s="535"/>
      <c r="G38" s="535"/>
      <c r="H38" s="538"/>
      <c r="I38" s="541"/>
      <c r="J38" s="544"/>
      <c r="K38" s="519"/>
      <c r="L38" s="519"/>
      <c r="M38" s="522"/>
      <c r="N38" s="519"/>
      <c r="O38" s="679" t="s">
        <v>671</v>
      </c>
      <c r="P38" s="525"/>
      <c r="Q38" s="525"/>
      <c r="R38" s="525"/>
      <c r="S38" s="525"/>
      <c r="T38" s="571"/>
    </row>
    <row r="39" spans="1:20" ht="278.25" customHeight="1" thickBot="1" x14ac:dyDescent="0.35">
      <c r="A39" s="548"/>
      <c r="B39" s="574"/>
      <c r="C39" s="533"/>
      <c r="D39" s="533"/>
      <c r="E39" s="536"/>
      <c r="F39" s="536"/>
      <c r="G39" s="536"/>
      <c r="H39" s="539"/>
      <c r="I39" s="542"/>
      <c r="J39" s="545"/>
      <c r="K39" s="520"/>
      <c r="L39" s="520"/>
      <c r="M39" s="523"/>
      <c r="N39" s="520"/>
      <c r="O39" s="283" t="s">
        <v>563</v>
      </c>
      <c r="P39" s="526"/>
      <c r="Q39" s="526"/>
      <c r="R39" s="526"/>
      <c r="S39" s="526"/>
      <c r="T39" s="572"/>
    </row>
    <row r="40" spans="1:20" ht="168" x14ac:dyDescent="0.3">
      <c r="A40" s="546">
        <f>'Mapa Final'!A39</f>
        <v>7</v>
      </c>
      <c r="B40" s="549" t="str">
        <f>'Mapa Final'!B39</f>
        <v>Incumplimiento en la aplicación de las normas contables</v>
      </c>
      <c r="C40" s="531" t="str">
        <f>'Mapa Final'!C39</f>
        <v>Incumplimiento de las metas establecidas</v>
      </c>
      <c r="D40" s="531" t="str">
        <f>'Mapa Final'!D39</f>
        <v>1.No identificación de Brechas en la información reportada a contabilidad entre la norma anterior y el nuevo marco normativo.
2. Poca o nula capacitación en las dependencias involucradas identificar los nuevos requerimientos normativos de la información
3. Ausencia de políticas claras, expresas y conocidas por todos los responsables de suministro de información, 
4. No adecuación de los sistemas de información internos que proveen datos financieros para ser incorporados a SIIF Nación e información inconsistente y extemporánea.
5. Errores en la homologación de cuentas, en el uso del nuevo catálogo o plan de cuentas, y revelaciones insuficientes en los estados financieros</v>
      </c>
      <c r="E40" s="534" t="str">
        <f>'Mapa Final'!E39</f>
        <v>Falta de revisión</v>
      </c>
      <c r="F40" s="534" t="str">
        <f>'Mapa Final'!F39</f>
        <v>Inconsistencias en los Estados Financieros,   por Información recibida en forma extemporánea o sin los requisitos exigidos por  el nuevo marco normativo NICSP</v>
      </c>
      <c r="G40" s="534" t="str">
        <f>'Mapa Final'!G39</f>
        <v>Ejecución y Administración de Procesos</v>
      </c>
      <c r="H40" s="537" t="str">
        <f>'Mapa Final'!I39</f>
        <v>Muy Baja</v>
      </c>
      <c r="I40" s="540" t="str">
        <f>'Mapa Final'!L39</f>
        <v>Leve</v>
      </c>
      <c r="J40" s="543" t="str">
        <f>'Mapa Final'!N39</f>
        <v>Bajo</v>
      </c>
      <c r="K40" s="518" t="str">
        <f>'Mapa Final'!AA39</f>
        <v>Muy Baja</v>
      </c>
      <c r="L40" s="518" t="str">
        <f>'Mapa Final'!AE39</f>
        <v>Leve</v>
      </c>
      <c r="M40" s="521" t="str">
        <f>'Mapa Final'!AG39</f>
        <v>Bajo</v>
      </c>
      <c r="N40" s="518" t="str">
        <f>'Mapa Final'!AH39</f>
        <v>Evitar</v>
      </c>
      <c r="O40" s="264" t="s">
        <v>604</v>
      </c>
      <c r="P40" s="660" t="s">
        <v>179</v>
      </c>
      <c r="Q40" s="660" t="s">
        <v>179</v>
      </c>
      <c r="R40" s="661">
        <v>44197</v>
      </c>
      <c r="S40" s="661">
        <v>44561</v>
      </c>
      <c r="T40" s="659" t="s">
        <v>631</v>
      </c>
    </row>
    <row r="41" spans="1:20" ht="108" x14ac:dyDescent="0.3">
      <c r="A41" s="547"/>
      <c r="B41" s="573"/>
      <c r="C41" s="532"/>
      <c r="D41" s="532"/>
      <c r="E41" s="535"/>
      <c r="F41" s="535"/>
      <c r="G41" s="535"/>
      <c r="H41" s="538"/>
      <c r="I41" s="541"/>
      <c r="J41" s="544"/>
      <c r="K41" s="519"/>
      <c r="L41" s="519"/>
      <c r="M41" s="522"/>
      <c r="N41" s="519"/>
      <c r="O41" s="264" t="s">
        <v>605</v>
      </c>
      <c r="P41" s="657" t="s">
        <v>179</v>
      </c>
      <c r="Q41" s="657" t="s">
        <v>179</v>
      </c>
      <c r="R41" s="658">
        <v>44197</v>
      </c>
      <c r="S41" s="658">
        <v>44561</v>
      </c>
      <c r="T41" s="659" t="s">
        <v>638</v>
      </c>
    </row>
    <row r="42" spans="1:20" x14ac:dyDescent="0.3">
      <c r="A42" s="547"/>
      <c r="B42" s="573"/>
      <c r="C42" s="532"/>
      <c r="D42" s="532"/>
      <c r="E42" s="535"/>
      <c r="F42" s="535"/>
      <c r="G42" s="535"/>
      <c r="H42" s="538"/>
      <c r="I42" s="541"/>
      <c r="J42" s="544"/>
      <c r="K42" s="519"/>
      <c r="L42" s="519"/>
      <c r="M42" s="522"/>
      <c r="N42" s="519"/>
      <c r="O42" s="264"/>
      <c r="P42" s="657"/>
      <c r="Q42" s="657"/>
      <c r="R42" s="658"/>
      <c r="S42" s="658"/>
      <c r="T42" s="659"/>
    </row>
    <row r="43" spans="1:20" x14ac:dyDescent="0.3">
      <c r="A43" s="547"/>
      <c r="B43" s="573"/>
      <c r="C43" s="532"/>
      <c r="D43" s="532"/>
      <c r="E43" s="535"/>
      <c r="F43" s="535"/>
      <c r="G43" s="535"/>
      <c r="H43" s="538"/>
      <c r="I43" s="541"/>
      <c r="J43" s="544"/>
      <c r="K43" s="519"/>
      <c r="L43" s="519"/>
      <c r="M43" s="522"/>
      <c r="N43" s="519"/>
      <c r="O43" s="262"/>
      <c r="P43" s="262"/>
      <c r="Q43" s="262"/>
      <c r="R43" s="262"/>
      <c r="S43" s="262"/>
      <c r="T43" s="262"/>
    </row>
    <row r="44" spans="1:20" ht="15" thickBot="1" x14ac:dyDescent="0.35">
      <c r="A44" s="548"/>
      <c r="B44" s="574"/>
      <c r="C44" s="533"/>
      <c r="D44" s="533"/>
      <c r="E44" s="536"/>
      <c r="F44" s="536"/>
      <c r="G44" s="536"/>
      <c r="H44" s="539"/>
      <c r="I44" s="542"/>
      <c r="J44" s="545"/>
      <c r="K44" s="520"/>
      <c r="L44" s="520"/>
      <c r="M44" s="523"/>
      <c r="N44" s="520"/>
      <c r="O44" s="263"/>
      <c r="P44" s="263"/>
      <c r="Q44" s="263"/>
      <c r="R44" s="263"/>
      <c r="S44" s="263"/>
      <c r="T44" s="263"/>
    </row>
    <row r="45" spans="1:20" ht="108" x14ac:dyDescent="0.3">
      <c r="A45" s="546">
        <f>'Mapa Final'!A44</f>
        <v>8</v>
      </c>
      <c r="B45" s="549" t="str">
        <f>'Mapa Final'!B44</f>
        <v>Pago de obligaciones tardíamente.</v>
      </c>
      <c r="C45" s="531" t="str">
        <f>'Mapa Final'!C44</f>
        <v>Vulneración de los derechos fundamentales de los ciudadanos</v>
      </c>
      <c r="D45" s="531" t="str">
        <f>'Mapa Final'!D44</f>
        <v>1. Demora en la radicación de cuentas por las diferentes dependencias de la DEAJ para generar los pagos de contratistas,  gastos de personal, gastos generales, y demás pagos de la entidad.                                                                               
2. Insuficiencia de PAC para el cumplimiento de obligaciones económicas frente a terceros
3. Falta de verificación integral y detallada de la documentación con relación a los requisitos exigidos en los contratos o en las leyes vigentes.
4. Desconocimiento normativo por parte del contratista en presentar la documentación requerida</v>
      </c>
      <c r="E45" s="534" t="str">
        <f>'Mapa Final'!E44</f>
        <v>Falta de control</v>
      </c>
      <c r="F45" s="534">
        <f>'Mapa Final'!F44</f>
        <v>0</v>
      </c>
      <c r="G45" s="534" t="str">
        <f>'Mapa Final'!G44</f>
        <v>Ejecución y Administración de Procesos</v>
      </c>
      <c r="H45" s="537" t="str">
        <f>'Mapa Final'!I44</f>
        <v>Muy Baja</v>
      </c>
      <c r="I45" s="540" t="str">
        <f>'Mapa Final'!L44</f>
        <v>Leve</v>
      </c>
      <c r="J45" s="543" t="str">
        <f>'Mapa Final'!N44</f>
        <v>Bajo</v>
      </c>
      <c r="K45" s="518" t="str">
        <f>'Mapa Final'!AA44</f>
        <v>Muy Baja</v>
      </c>
      <c r="L45" s="518" t="str">
        <f>'Mapa Final'!AE44</f>
        <v>Leve</v>
      </c>
      <c r="M45" s="521" t="str">
        <f>'Mapa Final'!AG44</f>
        <v>Bajo</v>
      </c>
      <c r="N45" s="518" t="str">
        <f>'Mapa Final'!AH44</f>
        <v>Reducir(mitigar)</v>
      </c>
      <c r="O45" s="264" t="s">
        <v>607</v>
      </c>
      <c r="P45" s="662" t="s">
        <v>179</v>
      </c>
      <c r="Q45" s="662" t="s">
        <v>179</v>
      </c>
      <c r="R45" s="663">
        <v>44197</v>
      </c>
      <c r="S45" s="663">
        <v>44561</v>
      </c>
      <c r="T45" s="664" t="s">
        <v>632</v>
      </c>
    </row>
    <row r="46" spans="1:20" ht="96" x14ac:dyDescent="0.3">
      <c r="A46" s="547"/>
      <c r="B46" s="573"/>
      <c r="C46" s="532"/>
      <c r="D46" s="532"/>
      <c r="E46" s="535"/>
      <c r="F46" s="535"/>
      <c r="G46" s="535"/>
      <c r="H46" s="538"/>
      <c r="I46" s="541"/>
      <c r="J46" s="544"/>
      <c r="K46" s="519"/>
      <c r="L46" s="519"/>
      <c r="M46" s="522"/>
      <c r="N46" s="519"/>
      <c r="O46" s="264" t="s">
        <v>608</v>
      </c>
      <c r="P46" s="657" t="s">
        <v>179</v>
      </c>
      <c r="Q46" s="657" t="s">
        <v>179</v>
      </c>
      <c r="R46" s="658">
        <v>44197</v>
      </c>
      <c r="S46" s="658">
        <v>44561</v>
      </c>
      <c r="T46" s="665" t="s">
        <v>668</v>
      </c>
    </row>
    <row r="47" spans="1:20" ht="168" x14ac:dyDescent="0.3">
      <c r="A47" s="547"/>
      <c r="B47" s="573"/>
      <c r="C47" s="532"/>
      <c r="D47" s="532"/>
      <c r="E47" s="535"/>
      <c r="F47" s="535"/>
      <c r="G47" s="535"/>
      <c r="H47" s="538"/>
      <c r="I47" s="541"/>
      <c r="J47" s="544"/>
      <c r="K47" s="519"/>
      <c r="L47" s="519"/>
      <c r="M47" s="522"/>
      <c r="N47" s="519"/>
      <c r="O47" s="264" t="s">
        <v>609</v>
      </c>
      <c r="P47" s="657" t="s">
        <v>179</v>
      </c>
      <c r="Q47" s="657" t="s">
        <v>179</v>
      </c>
      <c r="R47" s="658">
        <v>44197</v>
      </c>
      <c r="S47" s="658">
        <v>44561</v>
      </c>
      <c r="T47" s="665" t="s">
        <v>634</v>
      </c>
    </row>
    <row r="48" spans="1:20" x14ac:dyDescent="0.3">
      <c r="A48" s="547"/>
      <c r="B48" s="573"/>
      <c r="C48" s="532"/>
      <c r="D48" s="532"/>
      <c r="E48" s="535"/>
      <c r="F48" s="535"/>
      <c r="G48" s="535"/>
      <c r="H48" s="538"/>
      <c r="I48" s="541"/>
      <c r="J48" s="544"/>
      <c r="K48" s="519"/>
      <c r="L48" s="519"/>
      <c r="M48" s="522"/>
      <c r="N48" s="519"/>
      <c r="O48" s="262"/>
      <c r="P48" s="262"/>
      <c r="Q48" s="262"/>
      <c r="R48" s="262"/>
      <c r="S48" s="262"/>
      <c r="T48" s="262"/>
    </row>
    <row r="49" spans="1:20" ht="15" thickBot="1" x14ac:dyDescent="0.35">
      <c r="A49" s="548"/>
      <c r="B49" s="574"/>
      <c r="C49" s="533"/>
      <c r="D49" s="533"/>
      <c r="E49" s="536"/>
      <c r="F49" s="536"/>
      <c r="G49" s="536"/>
      <c r="H49" s="539"/>
      <c r="I49" s="542"/>
      <c r="J49" s="545"/>
      <c r="K49" s="520"/>
      <c r="L49" s="520"/>
      <c r="M49" s="523"/>
      <c r="N49" s="520"/>
      <c r="O49" s="263"/>
      <c r="P49" s="263"/>
      <c r="Q49" s="263"/>
      <c r="R49" s="263"/>
      <c r="S49" s="263"/>
      <c r="T49" s="263"/>
    </row>
    <row r="50" spans="1:20" ht="96" x14ac:dyDescent="0.3">
      <c r="A50" s="546">
        <f>'Mapa Final'!A49</f>
        <v>9</v>
      </c>
      <c r="B50" s="549" t="str">
        <f>'Mapa Final'!B49</f>
        <v>Liquidación errada de las deducciones</v>
      </c>
      <c r="C50" s="531" t="str">
        <f>'Mapa Final'!C49</f>
        <v>Afectación Económica</v>
      </c>
      <c r="D50" s="531" t="str">
        <f>'Mapa Final'!D49</f>
        <v>1. Desconocimiento o aplicación inadecuada de las normas tributarias.
2. Falta de cuidado del servidor que liquida las deducciones
3. Cálculo de las deducciones tributarias de manera errónea.</v>
      </c>
      <c r="E50" s="534" t="str">
        <f>'Mapa Final'!E49</f>
        <v>Falta de control</v>
      </c>
      <c r="F50" s="534">
        <f>'Mapa Final'!F49</f>
        <v>0</v>
      </c>
      <c r="G50" s="534" t="str">
        <f>'Mapa Final'!G49</f>
        <v>Ejecución y Administración de Procesos</v>
      </c>
      <c r="H50" s="537" t="str">
        <f>'Mapa Final'!I49</f>
        <v>Muy Baja</v>
      </c>
      <c r="I50" s="540" t="str">
        <f>'Mapa Final'!L49</f>
        <v>Mayor</v>
      </c>
      <c r="J50" s="543" t="str">
        <f>'Mapa Final'!N49</f>
        <v xml:space="preserve">Alto </v>
      </c>
      <c r="K50" s="518" t="str">
        <f>'Mapa Final'!AA49</f>
        <v>Muy Baja</v>
      </c>
      <c r="L50" s="518" t="str">
        <f>'Mapa Final'!AE49</f>
        <v>Mayor</v>
      </c>
      <c r="M50" s="521" t="str">
        <f>'Mapa Final'!AG49</f>
        <v xml:space="preserve">Alto </v>
      </c>
      <c r="N50" s="518" t="str">
        <f>'Mapa Final'!AH49</f>
        <v>Evitar</v>
      </c>
      <c r="O50" s="264" t="s">
        <v>610</v>
      </c>
      <c r="P50" s="660" t="s">
        <v>179</v>
      </c>
      <c r="Q50" s="660" t="s">
        <v>179</v>
      </c>
      <c r="R50" s="661">
        <v>44197</v>
      </c>
      <c r="S50" s="661">
        <v>44561</v>
      </c>
      <c r="T50" s="659" t="s">
        <v>669</v>
      </c>
    </row>
    <row r="51" spans="1:20" ht="72" x14ac:dyDescent="0.3">
      <c r="A51" s="547"/>
      <c r="B51" s="573"/>
      <c r="C51" s="532"/>
      <c r="D51" s="532"/>
      <c r="E51" s="535"/>
      <c r="F51" s="535"/>
      <c r="G51" s="535"/>
      <c r="H51" s="538"/>
      <c r="I51" s="541"/>
      <c r="J51" s="544"/>
      <c r="K51" s="519"/>
      <c r="L51" s="519"/>
      <c r="M51" s="522"/>
      <c r="N51" s="519"/>
      <c r="O51" s="264" t="s">
        <v>611</v>
      </c>
      <c r="P51" s="657" t="s">
        <v>179</v>
      </c>
      <c r="Q51" s="657" t="s">
        <v>179</v>
      </c>
      <c r="R51" s="658">
        <v>44197</v>
      </c>
      <c r="S51" s="658">
        <v>44561</v>
      </c>
      <c r="T51" s="659" t="s">
        <v>633</v>
      </c>
    </row>
    <row r="52" spans="1:20" ht="84" x14ac:dyDescent="0.3">
      <c r="A52" s="547"/>
      <c r="B52" s="573"/>
      <c r="C52" s="532"/>
      <c r="D52" s="532"/>
      <c r="E52" s="535"/>
      <c r="F52" s="535"/>
      <c r="G52" s="535"/>
      <c r="H52" s="538"/>
      <c r="I52" s="541"/>
      <c r="J52" s="544"/>
      <c r="K52" s="519"/>
      <c r="L52" s="519"/>
      <c r="M52" s="522"/>
      <c r="N52" s="519"/>
      <c r="O52" s="264" t="s">
        <v>612</v>
      </c>
      <c r="P52" s="678" t="s">
        <v>179</v>
      </c>
      <c r="Q52" s="678" t="s">
        <v>179</v>
      </c>
      <c r="R52" s="658">
        <v>44197</v>
      </c>
      <c r="S52" s="658">
        <v>44561</v>
      </c>
      <c r="T52" s="659" t="s">
        <v>639</v>
      </c>
    </row>
    <row r="53" spans="1:20" x14ac:dyDescent="0.3">
      <c r="A53" s="547"/>
      <c r="B53" s="573"/>
      <c r="C53" s="532"/>
      <c r="D53" s="532"/>
      <c r="E53" s="535"/>
      <c r="F53" s="535"/>
      <c r="G53" s="535"/>
      <c r="H53" s="538"/>
      <c r="I53" s="541"/>
      <c r="J53" s="544"/>
      <c r="K53" s="519"/>
      <c r="L53" s="519"/>
      <c r="M53" s="522"/>
      <c r="N53" s="519"/>
      <c r="O53" s="262"/>
      <c r="P53" s="262"/>
      <c r="Q53" s="262"/>
      <c r="R53" s="262"/>
      <c r="S53" s="262"/>
      <c r="T53" s="262"/>
    </row>
    <row r="54" spans="1:20" ht="15" thickBot="1" x14ac:dyDescent="0.35">
      <c r="A54" s="548"/>
      <c r="B54" s="574"/>
      <c r="C54" s="533"/>
      <c r="D54" s="533"/>
      <c r="E54" s="536"/>
      <c r="F54" s="536"/>
      <c r="G54" s="536"/>
      <c r="H54" s="539"/>
      <c r="I54" s="542"/>
      <c r="J54" s="545"/>
      <c r="K54" s="520"/>
      <c r="L54" s="520"/>
      <c r="M54" s="523"/>
      <c r="N54" s="520"/>
      <c r="O54" s="263"/>
      <c r="P54" s="263"/>
      <c r="Q54" s="263"/>
      <c r="R54" s="263"/>
      <c r="S54" s="263"/>
      <c r="T54" s="263"/>
    </row>
    <row r="55" spans="1:20" ht="120" customHeight="1" x14ac:dyDescent="0.3">
      <c r="A55" s="546">
        <f>'Mapa Final'!A54</f>
        <v>10</v>
      </c>
      <c r="B55" s="549" t="str">
        <f>'Mapa Final'!B54</f>
        <v>Estados Financieros no razonables o extemporáneos</v>
      </c>
      <c r="C55" s="531" t="str">
        <f>'Mapa Final'!C54</f>
        <v>Incumplimiento de las metas establecidas</v>
      </c>
      <c r="D55" s="531" t="str">
        <f>'Mapa Final'!D54</f>
        <v>1. La información remitida a la División de Contabilidad es insuficiente, inoportuna, confusa o llega extemporáneamente
2. No se verifique el registro contable automático que genera el SIIF ni tampoco se confrontan los libros, mayor y balance y diario
3. No se verifica la elaboración y envío del formulario que establecen las normas a través del CHIP
4. Alta rotación de personal (contratistas - provisionales), y/o debilidad en la estructura de la planta (ausencia de personal).
5. Desconocimiento de procedimiento y normas contables</v>
      </c>
      <c r="E55" s="534" t="str">
        <f>'Mapa Final'!E54</f>
        <v>Falta de revisión</v>
      </c>
      <c r="F55" s="534" t="str">
        <f>'Mapa Final'!F54</f>
        <v>Presentación extemporánea o elaboración errada de la información financiera hacia los entes de control</v>
      </c>
      <c r="G55" s="534" t="str">
        <f>'Mapa Final'!G54</f>
        <v>Ejecución y Administración de Procesos</v>
      </c>
      <c r="H55" s="537" t="str">
        <f>'Mapa Final'!I54</f>
        <v>Muy Baja</v>
      </c>
      <c r="I55" s="540" t="str">
        <f>'Mapa Final'!L54</f>
        <v>Leve</v>
      </c>
      <c r="J55" s="543" t="str">
        <f>'Mapa Final'!N54</f>
        <v>Bajo</v>
      </c>
      <c r="K55" s="518" t="str">
        <f>'Mapa Final'!AA54</f>
        <v>Muy Baja</v>
      </c>
      <c r="L55" s="518" t="str">
        <f>'Mapa Final'!AE54</f>
        <v>Leve</v>
      </c>
      <c r="M55" s="521" t="str">
        <f>'Mapa Final'!AG54</f>
        <v>Bajo</v>
      </c>
      <c r="N55" s="518" t="str">
        <f>'Mapa Final'!AH54</f>
        <v>Evitar</v>
      </c>
      <c r="O55" s="666" t="s">
        <v>670</v>
      </c>
      <c r="P55" s="669" t="s">
        <v>179</v>
      </c>
      <c r="Q55" s="669" t="s">
        <v>179</v>
      </c>
      <c r="R55" s="671">
        <v>44197</v>
      </c>
      <c r="S55" s="671">
        <v>44561</v>
      </c>
      <c r="T55" s="674" t="s">
        <v>667</v>
      </c>
    </row>
    <row r="56" spans="1:20" x14ac:dyDescent="0.3">
      <c r="A56" s="547"/>
      <c r="B56" s="573"/>
      <c r="C56" s="532"/>
      <c r="D56" s="532"/>
      <c r="E56" s="535"/>
      <c r="F56" s="535"/>
      <c r="G56" s="535"/>
      <c r="H56" s="538"/>
      <c r="I56" s="541"/>
      <c r="J56" s="544"/>
      <c r="K56" s="519"/>
      <c r="L56" s="519"/>
      <c r="M56" s="522"/>
      <c r="N56" s="519"/>
      <c r="O56" s="667"/>
      <c r="P56" s="670"/>
      <c r="Q56" s="670"/>
      <c r="R56" s="672"/>
      <c r="S56" s="672"/>
      <c r="T56" s="675"/>
    </row>
    <row r="57" spans="1:20" x14ac:dyDescent="0.3">
      <c r="A57" s="547"/>
      <c r="B57" s="573"/>
      <c r="C57" s="532"/>
      <c r="D57" s="532"/>
      <c r="E57" s="535"/>
      <c r="F57" s="535"/>
      <c r="G57" s="535"/>
      <c r="H57" s="538"/>
      <c r="I57" s="541"/>
      <c r="J57" s="544"/>
      <c r="K57" s="519"/>
      <c r="L57" s="519"/>
      <c r="M57" s="522"/>
      <c r="N57" s="519"/>
      <c r="O57" s="667"/>
      <c r="P57" s="670"/>
      <c r="Q57" s="670"/>
      <c r="R57" s="672"/>
      <c r="S57" s="672"/>
      <c r="T57" s="675"/>
    </row>
    <row r="58" spans="1:20" x14ac:dyDescent="0.3">
      <c r="A58" s="547"/>
      <c r="B58" s="573"/>
      <c r="C58" s="532"/>
      <c r="D58" s="532"/>
      <c r="E58" s="535"/>
      <c r="F58" s="535"/>
      <c r="G58" s="535"/>
      <c r="H58" s="538"/>
      <c r="I58" s="541"/>
      <c r="J58" s="544"/>
      <c r="K58" s="519"/>
      <c r="L58" s="519"/>
      <c r="M58" s="522"/>
      <c r="N58" s="519"/>
      <c r="O58" s="667"/>
      <c r="P58" s="670"/>
      <c r="Q58" s="670"/>
      <c r="R58" s="672"/>
      <c r="S58" s="672"/>
      <c r="T58" s="675"/>
    </row>
    <row r="59" spans="1:20" ht="15" thickBot="1" x14ac:dyDescent="0.35">
      <c r="A59" s="548"/>
      <c r="B59" s="574"/>
      <c r="C59" s="533"/>
      <c r="D59" s="533"/>
      <c r="E59" s="536"/>
      <c r="F59" s="536"/>
      <c r="G59" s="536"/>
      <c r="H59" s="539"/>
      <c r="I59" s="542"/>
      <c r="J59" s="545"/>
      <c r="K59" s="520"/>
      <c r="L59" s="520"/>
      <c r="M59" s="523"/>
      <c r="N59" s="520"/>
      <c r="O59" s="668"/>
      <c r="P59" s="677"/>
      <c r="Q59" s="677"/>
      <c r="R59" s="673"/>
      <c r="S59" s="673"/>
      <c r="T59" s="676"/>
    </row>
  </sheetData>
  <mergeCells count="201">
    <mergeCell ref="O35:O37"/>
    <mergeCell ref="B10:B14"/>
    <mergeCell ref="B15:B19"/>
    <mergeCell ref="B20:B24"/>
    <mergeCell ref="B25:B29"/>
    <mergeCell ref="B30:B34"/>
    <mergeCell ref="B35:B39"/>
    <mergeCell ref="B40:B44"/>
    <mergeCell ref="B45:B49"/>
    <mergeCell ref="B50:B54"/>
    <mergeCell ref="P55:P59"/>
    <mergeCell ref="Q55:Q59"/>
    <mergeCell ref="R55:R59"/>
    <mergeCell ref="S55:S59"/>
    <mergeCell ref="T55:T59"/>
    <mergeCell ref="J55:J59"/>
    <mergeCell ref="K55:K59"/>
    <mergeCell ref="L55:L59"/>
    <mergeCell ref="M55:M59"/>
    <mergeCell ref="N55:N59"/>
    <mergeCell ref="O55:O5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A50:A54"/>
    <mergeCell ref="C50:C54"/>
    <mergeCell ref="D50:D54"/>
    <mergeCell ref="E50:E54"/>
    <mergeCell ref="F50:F54"/>
    <mergeCell ref="J45:J49"/>
    <mergeCell ref="K45:K49"/>
    <mergeCell ref="L45:L49"/>
    <mergeCell ref="M45:M49"/>
    <mergeCell ref="N45:N49"/>
    <mergeCell ref="N50:N54"/>
    <mergeCell ref="A45:A4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N40:N44"/>
    <mergeCell ref="A35:A39"/>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A20:A24"/>
    <mergeCell ref="C20:C24"/>
    <mergeCell ref="D20:D24"/>
    <mergeCell ref="E20:E24"/>
    <mergeCell ref="F20:F24"/>
    <mergeCell ref="J15:J19"/>
    <mergeCell ref="K15:K19"/>
    <mergeCell ref="L15:L19"/>
    <mergeCell ref="M15:M19"/>
    <mergeCell ref="I10:I14"/>
    <mergeCell ref="J10:J14"/>
    <mergeCell ref="K10:K14"/>
    <mergeCell ref="L10:L14"/>
    <mergeCell ref="P15:P19"/>
    <mergeCell ref="Q15:Q19"/>
    <mergeCell ref="R15:R19"/>
    <mergeCell ref="S15:S19"/>
    <mergeCell ref="T15:T19"/>
    <mergeCell ref="N15:N19"/>
    <mergeCell ref="O15:O19"/>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s>
  <conditionalFormatting sqref="D8:G8 H7 H60:J1048576 A7:B7">
    <cfRule type="containsText" dxfId="664" priority="737" operator="containsText" text="3- Moderado">
      <formula>NOT(ISERROR(SEARCH("3- Moderado",A7)))</formula>
    </cfRule>
    <cfRule type="containsText" dxfId="663" priority="738" operator="containsText" text="6- Moderado">
      <formula>NOT(ISERROR(SEARCH("6- Moderado",A7)))</formula>
    </cfRule>
    <cfRule type="containsText" dxfId="662" priority="739" operator="containsText" text="4- Moderado">
      <formula>NOT(ISERROR(SEARCH("4- Moderado",A7)))</formula>
    </cfRule>
    <cfRule type="containsText" dxfId="661" priority="740" operator="containsText" text="3- Bajo">
      <formula>NOT(ISERROR(SEARCH("3- Bajo",A7)))</formula>
    </cfRule>
    <cfRule type="containsText" dxfId="660" priority="741" operator="containsText" text="4- Bajo">
      <formula>NOT(ISERROR(SEARCH("4- Bajo",A7)))</formula>
    </cfRule>
    <cfRule type="containsText" dxfId="659" priority="742" operator="containsText" text="1- Bajo">
      <formula>NOT(ISERROR(SEARCH("1- Bajo",A7)))</formula>
    </cfRule>
  </conditionalFormatting>
  <conditionalFormatting sqref="H8:J8">
    <cfRule type="containsText" dxfId="658" priority="730" operator="containsText" text="3- Moderado">
      <formula>NOT(ISERROR(SEARCH("3- Moderado",H8)))</formula>
    </cfRule>
    <cfRule type="containsText" dxfId="657" priority="731" operator="containsText" text="6- Moderado">
      <formula>NOT(ISERROR(SEARCH("6- Moderado",H8)))</formula>
    </cfRule>
    <cfRule type="containsText" dxfId="656" priority="732" operator="containsText" text="4- Moderado">
      <formula>NOT(ISERROR(SEARCH("4- Moderado",H8)))</formula>
    </cfRule>
    <cfRule type="containsText" dxfId="655" priority="733" operator="containsText" text="3- Bajo">
      <formula>NOT(ISERROR(SEARCH("3- Bajo",H8)))</formula>
    </cfRule>
    <cfRule type="containsText" dxfId="654" priority="734" operator="containsText" text="4- Bajo">
      <formula>NOT(ISERROR(SEARCH("4- Bajo",H8)))</formula>
    </cfRule>
    <cfRule type="containsText" dxfId="653" priority="736" operator="containsText" text="1- Bajo">
      <formula>NOT(ISERROR(SEARCH("1- Bajo",H8)))</formula>
    </cfRule>
  </conditionalFormatting>
  <conditionalFormatting sqref="J8 J60:J1048576">
    <cfRule type="containsText" dxfId="652" priority="719" operator="containsText" text="25- Extremo">
      <formula>NOT(ISERROR(SEARCH("25- Extremo",J8)))</formula>
    </cfRule>
    <cfRule type="containsText" dxfId="651" priority="720" operator="containsText" text="20- Extremo">
      <formula>NOT(ISERROR(SEARCH("20- Extremo",J8)))</formula>
    </cfRule>
    <cfRule type="containsText" dxfId="650" priority="721" operator="containsText" text="15- Extremo">
      <formula>NOT(ISERROR(SEARCH("15- Extremo",J8)))</formula>
    </cfRule>
    <cfRule type="containsText" dxfId="649" priority="722" operator="containsText" text="10- Extremo">
      <formula>NOT(ISERROR(SEARCH("10- Extremo",J8)))</formula>
    </cfRule>
    <cfRule type="containsText" dxfId="648" priority="723" operator="containsText" text="5- Extremo">
      <formula>NOT(ISERROR(SEARCH("5- Extremo",J8)))</formula>
    </cfRule>
    <cfRule type="containsText" dxfId="647" priority="724" operator="containsText" text="12- Alto">
      <formula>NOT(ISERROR(SEARCH("12- Alto",J8)))</formula>
    </cfRule>
    <cfRule type="containsText" dxfId="646" priority="725" operator="containsText" text="10- Alto">
      <formula>NOT(ISERROR(SEARCH("10- Alto",J8)))</formula>
    </cfRule>
    <cfRule type="containsText" dxfId="645" priority="726" operator="containsText" text="9- Alto">
      <formula>NOT(ISERROR(SEARCH("9- Alto",J8)))</formula>
    </cfRule>
    <cfRule type="containsText" dxfId="644" priority="727" operator="containsText" text="8- Alto">
      <formula>NOT(ISERROR(SEARCH("8- Alto",J8)))</formula>
    </cfRule>
    <cfRule type="containsText" dxfId="643" priority="728" operator="containsText" text="5- Alto">
      <formula>NOT(ISERROR(SEARCH("5- Alto",J8)))</formula>
    </cfRule>
    <cfRule type="containsText" dxfId="642" priority="729" operator="containsText" text="4- Alto">
      <formula>NOT(ISERROR(SEARCH("4- Alto",J8)))</formula>
    </cfRule>
    <cfRule type="containsText" dxfId="641" priority="735" operator="containsText" text="2- Bajo">
      <formula>NOT(ISERROR(SEARCH("2- Bajo",J8)))</formula>
    </cfRule>
  </conditionalFormatting>
  <conditionalFormatting sqref="K10:L10 K15:L15 K20:L20">
    <cfRule type="containsText" dxfId="640" priority="713" operator="containsText" text="3- Moderado">
      <formula>NOT(ISERROR(SEARCH("3- Moderado",K10)))</formula>
    </cfRule>
    <cfRule type="containsText" dxfId="639" priority="714" operator="containsText" text="6- Moderado">
      <formula>NOT(ISERROR(SEARCH("6- Moderado",K10)))</formula>
    </cfRule>
    <cfRule type="containsText" dxfId="638" priority="715" operator="containsText" text="4- Moderado">
      <formula>NOT(ISERROR(SEARCH("4- Moderado",K10)))</formula>
    </cfRule>
    <cfRule type="containsText" dxfId="637" priority="716" operator="containsText" text="3- Bajo">
      <formula>NOT(ISERROR(SEARCH("3- Bajo",K10)))</formula>
    </cfRule>
    <cfRule type="containsText" dxfId="636" priority="717" operator="containsText" text="4- Bajo">
      <formula>NOT(ISERROR(SEARCH("4- Bajo",K10)))</formula>
    </cfRule>
    <cfRule type="containsText" dxfId="635" priority="718" operator="containsText" text="1- Bajo">
      <formula>NOT(ISERROR(SEARCH("1- Bajo",K10)))</formula>
    </cfRule>
  </conditionalFormatting>
  <conditionalFormatting sqref="H10:I10 H15:I15">
    <cfRule type="containsText" dxfId="634" priority="707" operator="containsText" text="3- Moderado">
      <formula>NOT(ISERROR(SEARCH("3- Moderado",H10)))</formula>
    </cfRule>
    <cfRule type="containsText" dxfId="633" priority="708" operator="containsText" text="6- Moderado">
      <formula>NOT(ISERROR(SEARCH("6- Moderado",H10)))</formula>
    </cfRule>
    <cfRule type="containsText" dxfId="632" priority="709" operator="containsText" text="4- Moderado">
      <formula>NOT(ISERROR(SEARCH("4- Moderado",H10)))</formula>
    </cfRule>
    <cfRule type="containsText" dxfId="631" priority="710" operator="containsText" text="3- Bajo">
      <formula>NOT(ISERROR(SEARCH("3- Bajo",H10)))</formula>
    </cfRule>
    <cfRule type="containsText" dxfId="630" priority="711" operator="containsText" text="4- Bajo">
      <formula>NOT(ISERROR(SEARCH("4- Bajo",H10)))</formula>
    </cfRule>
    <cfRule type="containsText" dxfId="629" priority="712" operator="containsText" text="1- Bajo">
      <formula>NOT(ISERROR(SEARCH("1- Bajo",H10)))</formula>
    </cfRule>
  </conditionalFormatting>
  <conditionalFormatting sqref="A10:E10 E15 A15:B15 B20 B25 B30 B35 B40 B45 B50 B55">
    <cfRule type="containsText" dxfId="628" priority="701" operator="containsText" text="3- Moderado">
      <formula>NOT(ISERROR(SEARCH("3- Moderado",A10)))</formula>
    </cfRule>
    <cfRule type="containsText" dxfId="627" priority="702" operator="containsText" text="6- Moderado">
      <formula>NOT(ISERROR(SEARCH("6- Moderado",A10)))</formula>
    </cfRule>
    <cfRule type="containsText" dxfId="626" priority="703" operator="containsText" text="4- Moderado">
      <formula>NOT(ISERROR(SEARCH("4- Moderado",A10)))</formula>
    </cfRule>
    <cfRule type="containsText" dxfId="625" priority="704" operator="containsText" text="3- Bajo">
      <formula>NOT(ISERROR(SEARCH("3- Bajo",A10)))</formula>
    </cfRule>
    <cfRule type="containsText" dxfId="624" priority="705" operator="containsText" text="4- Bajo">
      <formula>NOT(ISERROR(SEARCH("4- Bajo",A10)))</formula>
    </cfRule>
    <cfRule type="containsText" dxfId="623" priority="706" operator="containsText" text="1- Bajo">
      <formula>NOT(ISERROR(SEARCH("1- Bajo",A10)))</formula>
    </cfRule>
  </conditionalFormatting>
  <conditionalFormatting sqref="F10:G10 F15:G15">
    <cfRule type="containsText" dxfId="622" priority="695" operator="containsText" text="3- Moderado">
      <formula>NOT(ISERROR(SEARCH("3- Moderado",F10)))</formula>
    </cfRule>
    <cfRule type="containsText" dxfId="621" priority="696" operator="containsText" text="6- Moderado">
      <formula>NOT(ISERROR(SEARCH("6- Moderado",F10)))</formula>
    </cfRule>
    <cfRule type="containsText" dxfId="620" priority="697" operator="containsText" text="4- Moderado">
      <formula>NOT(ISERROR(SEARCH("4- Moderado",F10)))</formula>
    </cfRule>
    <cfRule type="containsText" dxfId="619" priority="698" operator="containsText" text="3- Bajo">
      <formula>NOT(ISERROR(SEARCH("3- Bajo",F10)))</formula>
    </cfRule>
    <cfRule type="containsText" dxfId="618" priority="699" operator="containsText" text="4- Bajo">
      <formula>NOT(ISERROR(SEARCH("4- Bajo",F10)))</formula>
    </cfRule>
    <cfRule type="containsText" dxfId="617" priority="700" operator="containsText" text="1- Bajo">
      <formula>NOT(ISERROR(SEARCH("1- Bajo",F10)))</formula>
    </cfRule>
  </conditionalFormatting>
  <conditionalFormatting sqref="K8">
    <cfRule type="containsText" dxfId="616" priority="689" operator="containsText" text="3- Moderado">
      <formula>NOT(ISERROR(SEARCH("3- Moderado",K8)))</formula>
    </cfRule>
    <cfRule type="containsText" dxfId="615" priority="690" operator="containsText" text="6- Moderado">
      <formula>NOT(ISERROR(SEARCH("6- Moderado",K8)))</formula>
    </cfRule>
    <cfRule type="containsText" dxfId="614" priority="691" operator="containsText" text="4- Moderado">
      <formula>NOT(ISERROR(SEARCH("4- Moderado",K8)))</formula>
    </cfRule>
    <cfRule type="containsText" dxfId="613" priority="692" operator="containsText" text="3- Bajo">
      <formula>NOT(ISERROR(SEARCH("3- Bajo",K8)))</formula>
    </cfRule>
    <cfRule type="containsText" dxfId="612" priority="693" operator="containsText" text="4- Bajo">
      <formula>NOT(ISERROR(SEARCH("4- Bajo",K8)))</formula>
    </cfRule>
    <cfRule type="containsText" dxfId="611" priority="694" operator="containsText" text="1- Bajo">
      <formula>NOT(ISERROR(SEARCH("1- Bajo",K8)))</formula>
    </cfRule>
  </conditionalFormatting>
  <conditionalFormatting sqref="L8">
    <cfRule type="containsText" dxfId="610" priority="683" operator="containsText" text="3- Moderado">
      <formula>NOT(ISERROR(SEARCH("3- Moderado",L8)))</formula>
    </cfRule>
    <cfRule type="containsText" dxfId="609" priority="684" operator="containsText" text="6- Moderado">
      <formula>NOT(ISERROR(SEARCH("6- Moderado",L8)))</formula>
    </cfRule>
    <cfRule type="containsText" dxfId="608" priority="685" operator="containsText" text="4- Moderado">
      <formula>NOT(ISERROR(SEARCH("4- Moderado",L8)))</formula>
    </cfRule>
    <cfRule type="containsText" dxfId="607" priority="686" operator="containsText" text="3- Bajo">
      <formula>NOT(ISERROR(SEARCH("3- Bajo",L8)))</formula>
    </cfRule>
    <cfRule type="containsText" dxfId="606" priority="687" operator="containsText" text="4- Bajo">
      <formula>NOT(ISERROR(SEARCH("4- Bajo",L8)))</formula>
    </cfRule>
    <cfRule type="containsText" dxfId="605" priority="688" operator="containsText" text="1- Bajo">
      <formula>NOT(ISERROR(SEARCH("1- Bajo",L8)))</formula>
    </cfRule>
  </conditionalFormatting>
  <conditionalFormatting sqref="M8">
    <cfRule type="containsText" dxfId="604" priority="677" operator="containsText" text="3- Moderado">
      <formula>NOT(ISERROR(SEARCH("3- Moderado",M8)))</formula>
    </cfRule>
    <cfRule type="containsText" dxfId="603" priority="678" operator="containsText" text="6- Moderado">
      <formula>NOT(ISERROR(SEARCH("6- Moderado",M8)))</formula>
    </cfRule>
    <cfRule type="containsText" dxfId="602" priority="679" operator="containsText" text="4- Moderado">
      <formula>NOT(ISERROR(SEARCH("4- Moderado",M8)))</formula>
    </cfRule>
    <cfRule type="containsText" dxfId="601" priority="680" operator="containsText" text="3- Bajo">
      <formula>NOT(ISERROR(SEARCH("3- Bajo",M8)))</formula>
    </cfRule>
    <cfRule type="containsText" dxfId="600" priority="681" operator="containsText" text="4- Bajo">
      <formula>NOT(ISERROR(SEARCH("4- Bajo",M8)))</formula>
    </cfRule>
    <cfRule type="containsText" dxfId="599" priority="682" operator="containsText" text="1- Bajo">
      <formula>NOT(ISERROR(SEARCH("1- Bajo",M8)))</formula>
    </cfRule>
  </conditionalFormatting>
  <conditionalFormatting sqref="J10:J19">
    <cfRule type="containsText" dxfId="598" priority="672" operator="containsText" text="Bajo">
      <formula>NOT(ISERROR(SEARCH("Bajo",J10)))</formula>
    </cfRule>
    <cfRule type="containsText" dxfId="597" priority="673" operator="containsText" text="Moderado">
      <formula>NOT(ISERROR(SEARCH("Moderado",J10)))</formula>
    </cfRule>
    <cfRule type="containsText" dxfId="596" priority="674" operator="containsText" text="Alto">
      <formula>NOT(ISERROR(SEARCH("Alto",J10)))</formula>
    </cfRule>
    <cfRule type="containsText" dxfId="595" priority="675" operator="containsText" text="Extremo">
      <formula>NOT(ISERROR(SEARCH("Extremo",J10)))</formula>
    </cfRule>
    <cfRule type="colorScale" priority="676">
      <colorScale>
        <cfvo type="min"/>
        <cfvo type="max"/>
        <color rgb="FFFF7128"/>
        <color rgb="FFFFEF9C"/>
      </colorScale>
    </cfRule>
  </conditionalFormatting>
  <conditionalFormatting sqref="M10:M24">
    <cfRule type="containsText" dxfId="594" priority="647" operator="containsText" text="Moderado">
      <formula>NOT(ISERROR(SEARCH("Moderado",M10)))</formula>
    </cfRule>
    <cfRule type="containsText" dxfId="593" priority="667" operator="containsText" text="Bajo">
      <formula>NOT(ISERROR(SEARCH("Bajo",M10)))</formula>
    </cfRule>
    <cfRule type="containsText" dxfId="592" priority="668" operator="containsText" text="Moderado">
      <formula>NOT(ISERROR(SEARCH("Moderado",M10)))</formula>
    </cfRule>
    <cfRule type="containsText" dxfId="591" priority="669" operator="containsText" text="Alto">
      <formula>NOT(ISERROR(SEARCH("Alto",M10)))</formula>
    </cfRule>
    <cfRule type="containsText" dxfId="590" priority="670" operator="containsText" text="Extremo">
      <formula>NOT(ISERROR(SEARCH("Extremo",M10)))</formula>
    </cfRule>
    <cfRule type="colorScale" priority="671">
      <colorScale>
        <cfvo type="min"/>
        <cfvo type="max"/>
        <color rgb="FFFF7128"/>
        <color rgb="FFFFEF9C"/>
      </colorScale>
    </cfRule>
  </conditionalFormatting>
  <conditionalFormatting sqref="N10 N15 N20">
    <cfRule type="containsText" dxfId="589" priority="661" operator="containsText" text="3- Moderado">
      <formula>NOT(ISERROR(SEARCH("3- Moderado",N10)))</formula>
    </cfRule>
    <cfRule type="containsText" dxfId="588" priority="662" operator="containsText" text="6- Moderado">
      <formula>NOT(ISERROR(SEARCH("6- Moderado",N10)))</formula>
    </cfRule>
    <cfRule type="containsText" dxfId="587" priority="663" operator="containsText" text="4- Moderado">
      <formula>NOT(ISERROR(SEARCH("4- Moderado",N10)))</formula>
    </cfRule>
    <cfRule type="containsText" dxfId="586" priority="664" operator="containsText" text="3- Bajo">
      <formula>NOT(ISERROR(SEARCH("3- Bajo",N10)))</formula>
    </cfRule>
    <cfRule type="containsText" dxfId="585" priority="665" operator="containsText" text="4- Bajo">
      <formula>NOT(ISERROR(SEARCH("4- Bajo",N10)))</formula>
    </cfRule>
    <cfRule type="containsText" dxfId="584" priority="666" operator="containsText" text="1- Bajo">
      <formula>NOT(ISERROR(SEARCH("1- Bajo",N10)))</formula>
    </cfRule>
  </conditionalFormatting>
  <conditionalFormatting sqref="H10:H19">
    <cfRule type="containsText" dxfId="583" priority="648" operator="containsText" text="Muy Alta">
      <formula>NOT(ISERROR(SEARCH("Muy Alta",H10)))</formula>
    </cfRule>
    <cfRule type="containsText" dxfId="582" priority="649" operator="containsText" text="Alta">
      <formula>NOT(ISERROR(SEARCH("Alta",H10)))</formula>
    </cfRule>
    <cfRule type="containsText" dxfId="581" priority="650" operator="containsText" text="Muy Alta">
      <formula>NOT(ISERROR(SEARCH("Muy Alta",H10)))</formula>
    </cfRule>
    <cfRule type="containsText" dxfId="580" priority="655" operator="containsText" text="Muy Baja">
      <formula>NOT(ISERROR(SEARCH("Muy Baja",H10)))</formula>
    </cfRule>
    <cfRule type="containsText" dxfId="579" priority="656" operator="containsText" text="Baja">
      <formula>NOT(ISERROR(SEARCH("Baja",H10)))</formula>
    </cfRule>
    <cfRule type="containsText" dxfId="578" priority="657" operator="containsText" text="Media">
      <formula>NOT(ISERROR(SEARCH("Media",H10)))</formula>
    </cfRule>
    <cfRule type="containsText" dxfId="577" priority="658" operator="containsText" text="Alta">
      <formula>NOT(ISERROR(SEARCH("Alta",H10)))</formula>
    </cfRule>
    <cfRule type="containsText" dxfId="576" priority="660" operator="containsText" text="Muy Alta">
      <formula>NOT(ISERROR(SEARCH("Muy Alta",H10)))</formula>
    </cfRule>
  </conditionalFormatting>
  <conditionalFormatting sqref="I10:I19">
    <cfRule type="containsText" dxfId="575" priority="651" operator="containsText" text="Catastrófico">
      <formula>NOT(ISERROR(SEARCH("Catastrófico",I10)))</formula>
    </cfRule>
    <cfRule type="containsText" dxfId="574" priority="652" operator="containsText" text="Mayor">
      <formula>NOT(ISERROR(SEARCH("Mayor",I10)))</formula>
    </cfRule>
    <cfRule type="containsText" dxfId="573" priority="653" operator="containsText" text="Menor">
      <formula>NOT(ISERROR(SEARCH("Menor",I10)))</formula>
    </cfRule>
    <cfRule type="containsText" dxfId="572" priority="654" operator="containsText" text="Leve">
      <formula>NOT(ISERROR(SEARCH("Leve",I10)))</formula>
    </cfRule>
    <cfRule type="containsText" dxfId="571" priority="659" operator="containsText" text="Moderado">
      <formula>NOT(ISERROR(SEARCH("Moderado",I10)))</formula>
    </cfRule>
  </conditionalFormatting>
  <conditionalFormatting sqref="K10:K24">
    <cfRule type="containsText" dxfId="570" priority="646" operator="containsText" text="Media">
      <formula>NOT(ISERROR(SEARCH("Media",K10)))</formula>
    </cfRule>
  </conditionalFormatting>
  <conditionalFormatting sqref="L10:L24">
    <cfRule type="containsText" dxfId="569" priority="645" operator="containsText" text="Moderado">
      <formula>NOT(ISERROR(SEARCH("Moderado",L10)))</formula>
    </cfRule>
  </conditionalFormatting>
  <conditionalFormatting sqref="C15">
    <cfRule type="containsText" dxfId="568" priority="639" operator="containsText" text="3- Moderado">
      <formula>NOT(ISERROR(SEARCH("3- Moderado",C15)))</formula>
    </cfRule>
    <cfRule type="containsText" dxfId="567" priority="640" operator="containsText" text="6- Moderado">
      <formula>NOT(ISERROR(SEARCH("6- Moderado",C15)))</formula>
    </cfRule>
    <cfRule type="containsText" dxfId="566" priority="641" operator="containsText" text="4- Moderado">
      <formula>NOT(ISERROR(SEARCH("4- Moderado",C15)))</formula>
    </cfRule>
    <cfRule type="containsText" dxfId="565" priority="642" operator="containsText" text="3- Bajo">
      <formula>NOT(ISERROR(SEARCH("3- Bajo",C15)))</formula>
    </cfRule>
    <cfRule type="containsText" dxfId="564" priority="643" operator="containsText" text="4- Bajo">
      <formula>NOT(ISERROR(SEARCH("4- Bajo",C15)))</formula>
    </cfRule>
    <cfRule type="containsText" dxfId="563" priority="644" operator="containsText" text="1- Bajo">
      <formula>NOT(ISERROR(SEARCH("1- Bajo",C15)))</formula>
    </cfRule>
  </conditionalFormatting>
  <conditionalFormatting sqref="D15">
    <cfRule type="containsText" dxfId="562" priority="633" operator="containsText" text="3- Moderado">
      <formula>NOT(ISERROR(SEARCH("3- Moderado",D15)))</formula>
    </cfRule>
    <cfRule type="containsText" dxfId="561" priority="634" operator="containsText" text="6- Moderado">
      <formula>NOT(ISERROR(SEARCH("6- Moderado",D15)))</formula>
    </cfRule>
    <cfRule type="containsText" dxfId="560" priority="635" operator="containsText" text="4- Moderado">
      <formula>NOT(ISERROR(SEARCH("4- Moderado",D15)))</formula>
    </cfRule>
    <cfRule type="containsText" dxfId="559" priority="636" operator="containsText" text="3- Bajo">
      <formula>NOT(ISERROR(SEARCH("3- Bajo",D15)))</formula>
    </cfRule>
    <cfRule type="containsText" dxfId="558" priority="637" operator="containsText" text="4- Bajo">
      <formula>NOT(ISERROR(SEARCH("4- Bajo",D15)))</formula>
    </cfRule>
    <cfRule type="containsText" dxfId="557" priority="638" operator="containsText" text="1- Bajo">
      <formula>NOT(ISERROR(SEARCH("1- Bajo",D15)))</formula>
    </cfRule>
  </conditionalFormatting>
  <conditionalFormatting sqref="J10:J19">
    <cfRule type="containsText" dxfId="556" priority="632" operator="containsText" text="Moderado">
      <formula>NOT(ISERROR(SEARCH("Moderado",J10)))</formula>
    </cfRule>
  </conditionalFormatting>
  <conditionalFormatting sqref="J10:J19">
    <cfRule type="containsText" dxfId="555" priority="630" operator="containsText" text="Bajo">
      <formula>NOT(ISERROR(SEARCH("Bajo",J10)))</formula>
    </cfRule>
    <cfRule type="containsText" dxfId="554" priority="631" operator="containsText" text="Extremo">
      <formula>NOT(ISERROR(SEARCH("Extremo",J10)))</formula>
    </cfRule>
  </conditionalFormatting>
  <conditionalFormatting sqref="K10:K24">
    <cfRule type="containsText" dxfId="553" priority="628" operator="containsText" text="Baja">
      <formula>NOT(ISERROR(SEARCH("Baja",K10)))</formula>
    </cfRule>
    <cfRule type="containsText" dxfId="552" priority="629" operator="containsText" text="Muy Baja">
      <formula>NOT(ISERROR(SEARCH("Muy Baja",K10)))</formula>
    </cfRule>
  </conditionalFormatting>
  <conditionalFormatting sqref="K10:K24">
    <cfRule type="containsText" dxfId="551" priority="626" operator="containsText" text="Muy Alta">
      <formula>NOT(ISERROR(SEARCH("Muy Alta",K10)))</formula>
    </cfRule>
    <cfRule type="containsText" dxfId="550" priority="627" operator="containsText" text="Alta">
      <formula>NOT(ISERROR(SEARCH("Alta",K10)))</formula>
    </cfRule>
  </conditionalFormatting>
  <conditionalFormatting sqref="L10:L24">
    <cfRule type="containsText" dxfId="549" priority="622" operator="containsText" text="Catastrófico">
      <formula>NOT(ISERROR(SEARCH("Catastrófico",L10)))</formula>
    </cfRule>
    <cfRule type="containsText" dxfId="548" priority="623" operator="containsText" text="Mayor">
      <formula>NOT(ISERROR(SEARCH("Mayor",L10)))</formula>
    </cfRule>
    <cfRule type="containsText" dxfId="547" priority="624" operator="containsText" text="Menor">
      <formula>NOT(ISERROR(SEARCH("Menor",L10)))</formula>
    </cfRule>
    <cfRule type="containsText" dxfId="546" priority="625" operator="containsText" text="Leve">
      <formula>NOT(ISERROR(SEARCH("Leve",L10)))</formula>
    </cfRule>
  </conditionalFormatting>
  <conditionalFormatting sqref="A20 E20">
    <cfRule type="containsText" dxfId="545" priority="616" operator="containsText" text="3- Moderado">
      <formula>NOT(ISERROR(SEARCH("3- Moderado",A20)))</formula>
    </cfRule>
    <cfRule type="containsText" dxfId="544" priority="617" operator="containsText" text="6- Moderado">
      <formula>NOT(ISERROR(SEARCH("6- Moderado",A20)))</formula>
    </cfRule>
    <cfRule type="containsText" dxfId="543" priority="618" operator="containsText" text="4- Moderado">
      <formula>NOT(ISERROR(SEARCH("4- Moderado",A20)))</formula>
    </cfRule>
    <cfRule type="containsText" dxfId="542" priority="619" operator="containsText" text="3- Bajo">
      <formula>NOT(ISERROR(SEARCH("3- Bajo",A20)))</formula>
    </cfRule>
    <cfRule type="containsText" dxfId="541" priority="620" operator="containsText" text="4- Bajo">
      <formula>NOT(ISERROR(SEARCH("4- Bajo",A20)))</formula>
    </cfRule>
    <cfRule type="containsText" dxfId="540" priority="621" operator="containsText" text="1- Bajo">
      <formula>NOT(ISERROR(SEARCH("1- Bajo",A20)))</formula>
    </cfRule>
  </conditionalFormatting>
  <conditionalFormatting sqref="F20:G20">
    <cfRule type="containsText" dxfId="539" priority="610" operator="containsText" text="3- Moderado">
      <formula>NOT(ISERROR(SEARCH("3- Moderado",F20)))</formula>
    </cfRule>
    <cfRule type="containsText" dxfId="538" priority="611" operator="containsText" text="6- Moderado">
      <formula>NOT(ISERROR(SEARCH("6- Moderado",F20)))</formula>
    </cfRule>
    <cfRule type="containsText" dxfId="537" priority="612" operator="containsText" text="4- Moderado">
      <formula>NOT(ISERROR(SEARCH("4- Moderado",F20)))</formula>
    </cfRule>
    <cfRule type="containsText" dxfId="536" priority="613" operator="containsText" text="3- Bajo">
      <formula>NOT(ISERROR(SEARCH("3- Bajo",F20)))</formula>
    </cfRule>
    <cfRule type="containsText" dxfId="535" priority="614" operator="containsText" text="4- Bajo">
      <formula>NOT(ISERROR(SEARCH("4- Bajo",F20)))</formula>
    </cfRule>
    <cfRule type="containsText" dxfId="534" priority="615" operator="containsText" text="1- Bajo">
      <formula>NOT(ISERROR(SEARCH("1- Bajo",F20)))</formula>
    </cfRule>
  </conditionalFormatting>
  <conditionalFormatting sqref="C20">
    <cfRule type="containsText" dxfId="533" priority="604" operator="containsText" text="3- Moderado">
      <formula>NOT(ISERROR(SEARCH("3- Moderado",C20)))</formula>
    </cfRule>
    <cfRule type="containsText" dxfId="532" priority="605" operator="containsText" text="6- Moderado">
      <formula>NOT(ISERROR(SEARCH("6- Moderado",C20)))</formula>
    </cfRule>
    <cfRule type="containsText" dxfId="531" priority="606" operator="containsText" text="4- Moderado">
      <formula>NOT(ISERROR(SEARCH("4- Moderado",C20)))</formula>
    </cfRule>
    <cfRule type="containsText" dxfId="530" priority="607" operator="containsText" text="3- Bajo">
      <formula>NOT(ISERROR(SEARCH("3- Bajo",C20)))</formula>
    </cfRule>
    <cfRule type="containsText" dxfId="529" priority="608" operator="containsText" text="4- Bajo">
      <formula>NOT(ISERROR(SEARCH("4- Bajo",C20)))</formula>
    </cfRule>
    <cfRule type="containsText" dxfId="528" priority="609" operator="containsText" text="1- Bajo">
      <formula>NOT(ISERROR(SEARCH("1- Bajo",C20)))</formula>
    </cfRule>
  </conditionalFormatting>
  <conditionalFormatting sqref="D20">
    <cfRule type="containsText" dxfId="527" priority="598" operator="containsText" text="3- Moderado">
      <formula>NOT(ISERROR(SEARCH("3- Moderado",D20)))</formula>
    </cfRule>
    <cfRule type="containsText" dxfId="526" priority="599" operator="containsText" text="6- Moderado">
      <formula>NOT(ISERROR(SEARCH("6- Moderado",D20)))</formula>
    </cfRule>
    <cfRule type="containsText" dxfId="525" priority="600" operator="containsText" text="4- Moderado">
      <formula>NOT(ISERROR(SEARCH("4- Moderado",D20)))</formula>
    </cfRule>
    <cfRule type="containsText" dxfId="524" priority="601" operator="containsText" text="3- Bajo">
      <formula>NOT(ISERROR(SEARCH("3- Bajo",D20)))</formula>
    </cfRule>
    <cfRule type="containsText" dxfId="523" priority="602" operator="containsText" text="4- Bajo">
      <formula>NOT(ISERROR(SEARCH("4- Bajo",D20)))</formula>
    </cfRule>
    <cfRule type="containsText" dxfId="522" priority="603" operator="containsText" text="1- Bajo">
      <formula>NOT(ISERROR(SEARCH("1- Bajo",D20)))</formula>
    </cfRule>
  </conditionalFormatting>
  <conditionalFormatting sqref="L25">
    <cfRule type="containsText" dxfId="521" priority="592" operator="containsText" text="3- Moderado">
      <formula>NOT(ISERROR(SEARCH("3- Moderado",L25)))</formula>
    </cfRule>
    <cfRule type="containsText" dxfId="520" priority="593" operator="containsText" text="6- Moderado">
      <formula>NOT(ISERROR(SEARCH("6- Moderado",L25)))</formula>
    </cfRule>
    <cfRule type="containsText" dxfId="519" priority="594" operator="containsText" text="4- Moderado">
      <formula>NOT(ISERROR(SEARCH("4- Moderado",L25)))</formula>
    </cfRule>
    <cfRule type="containsText" dxfId="518" priority="595" operator="containsText" text="3- Bajo">
      <formula>NOT(ISERROR(SEARCH("3- Bajo",L25)))</formula>
    </cfRule>
    <cfRule type="containsText" dxfId="517" priority="596" operator="containsText" text="4- Bajo">
      <formula>NOT(ISERROR(SEARCH("4- Bajo",L25)))</formula>
    </cfRule>
    <cfRule type="containsText" dxfId="516" priority="597" operator="containsText" text="1- Bajo">
      <formula>NOT(ISERROR(SEARCH("1- Bajo",L25)))</formula>
    </cfRule>
  </conditionalFormatting>
  <conditionalFormatting sqref="H25:I25">
    <cfRule type="containsText" dxfId="515" priority="586" operator="containsText" text="3- Moderado">
      <formula>NOT(ISERROR(SEARCH("3- Moderado",H25)))</formula>
    </cfRule>
    <cfRule type="containsText" dxfId="514" priority="587" operator="containsText" text="6- Moderado">
      <formula>NOT(ISERROR(SEARCH("6- Moderado",H25)))</formula>
    </cfRule>
    <cfRule type="containsText" dxfId="513" priority="588" operator="containsText" text="4- Moderado">
      <formula>NOT(ISERROR(SEARCH("4- Moderado",H25)))</formula>
    </cfRule>
    <cfRule type="containsText" dxfId="512" priority="589" operator="containsText" text="3- Bajo">
      <formula>NOT(ISERROR(SEARCH("3- Bajo",H25)))</formula>
    </cfRule>
    <cfRule type="containsText" dxfId="511" priority="590" operator="containsText" text="4- Bajo">
      <formula>NOT(ISERROR(SEARCH("4- Bajo",H25)))</formula>
    </cfRule>
    <cfRule type="containsText" dxfId="510" priority="591" operator="containsText" text="1- Bajo">
      <formula>NOT(ISERROR(SEARCH("1- Bajo",H25)))</formula>
    </cfRule>
  </conditionalFormatting>
  <conditionalFormatting sqref="A25 C25:E25">
    <cfRule type="containsText" dxfId="509" priority="580" operator="containsText" text="3- Moderado">
      <formula>NOT(ISERROR(SEARCH("3- Moderado",A25)))</formula>
    </cfRule>
    <cfRule type="containsText" dxfId="508" priority="581" operator="containsText" text="6- Moderado">
      <formula>NOT(ISERROR(SEARCH("6- Moderado",A25)))</formula>
    </cfRule>
    <cfRule type="containsText" dxfId="507" priority="582" operator="containsText" text="4- Moderado">
      <formula>NOT(ISERROR(SEARCH("4- Moderado",A25)))</formula>
    </cfRule>
    <cfRule type="containsText" dxfId="506" priority="583" operator="containsText" text="3- Bajo">
      <formula>NOT(ISERROR(SEARCH("3- Bajo",A25)))</formula>
    </cfRule>
    <cfRule type="containsText" dxfId="505" priority="584" operator="containsText" text="4- Bajo">
      <formula>NOT(ISERROR(SEARCH("4- Bajo",A25)))</formula>
    </cfRule>
    <cfRule type="containsText" dxfId="504" priority="585" operator="containsText" text="1- Bajo">
      <formula>NOT(ISERROR(SEARCH("1- Bajo",A25)))</formula>
    </cfRule>
  </conditionalFormatting>
  <conditionalFormatting sqref="F25:G25">
    <cfRule type="containsText" dxfId="503" priority="574" operator="containsText" text="3- Moderado">
      <formula>NOT(ISERROR(SEARCH("3- Moderado",F25)))</formula>
    </cfRule>
    <cfRule type="containsText" dxfId="502" priority="575" operator="containsText" text="6- Moderado">
      <formula>NOT(ISERROR(SEARCH("6- Moderado",F25)))</formula>
    </cfRule>
    <cfRule type="containsText" dxfId="501" priority="576" operator="containsText" text="4- Moderado">
      <formula>NOT(ISERROR(SEARCH("4- Moderado",F25)))</formula>
    </cfRule>
    <cfRule type="containsText" dxfId="500" priority="577" operator="containsText" text="3- Bajo">
      <formula>NOT(ISERROR(SEARCH("3- Bajo",F25)))</formula>
    </cfRule>
    <cfRule type="containsText" dxfId="499" priority="578" operator="containsText" text="4- Bajo">
      <formula>NOT(ISERROR(SEARCH("4- Bajo",F25)))</formula>
    </cfRule>
    <cfRule type="containsText" dxfId="498" priority="579" operator="containsText" text="1- Bajo">
      <formula>NOT(ISERROR(SEARCH("1- Bajo",F25)))</formula>
    </cfRule>
  </conditionalFormatting>
  <conditionalFormatting sqref="J25:J29">
    <cfRule type="containsText" dxfId="497" priority="569" operator="containsText" text="Bajo">
      <formula>NOT(ISERROR(SEARCH("Bajo",J25)))</formula>
    </cfRule>
    <cfRule type="containsText" dxfId="496" priority="570" operator="containsText" text="Moderado">
      <formula>NOT(ISERROR(SEARCH("Moderado",J25)))</formula>
    </cfRule>
    <cfRule type="containsText" dxfId="495" priority="571" operator="containsText" text="Alto">
      <formula>NOT(ISERROR(SEARCH("Alto",J25)))</formula>
    </cfRule>
    <cfRule type="containsText" dxfId="494" priority="572" operator="containsText" text="Extremo">
      <formula>NOT(ISERROR(SEARCH("Extremo",J25)))</formula>
    </cfRule>
    <cfRule type="colorScale" priority="573">
      <colorScale>
        <cfvo type="min"/>
        <cfvo type="max"/>
        <color rgb="FFFF7128"/>
        <color rgb="FFFFEF9C"/>
      </colorScale>
    </cfRule>
  </conditionalFormatting>
  <conditionalFormatting sqref="M25:M29">
    <cfRule type="containsText" dxfId="493" priority="544" operator="containsText" text="Moderado">
      <formula>NOT(ISERROR(SEARCH("Moderado",M25)))</formula>
    </cfRule>
    <cfRule type="containsText" dxfId="492" priority="564" operator="containsText" text="Bajo">
      <formula>NOT(ISERROR(SEARCH("Bajo",M25)))</formula>
    </cfRule>
    <cfRule type="containsText" dxfId="491" priority="565" operator="containsText" text="Moderado">
      <formula>NOT(ISERROR(SEARCH("Moderado",M25)))</formula>
    </cfRule>
    <cfRule type="containsText" dxfId="490" priority="566" operator="containsText" text="Alto">
      <formula>NOT(ISERROR(SEARCH("Alto",M25)))</formula>
    </cfRule>
    <cfRule type="containsText" dxfId="489" priority="567" operator="containsText" text="Extremo">
      <formula>NOT(ISERROR(SEARCH("Extremo",M25)))</formula>
    </cfRule>
    <cfRule type="colorScale" priority="568">
      <colorScale>
        <cfvo type="min"/>
        <cfvo type="max"/>
        <color rgb="FFFF7128"/>
        <color rgb="FFFFEF9C"/>
      </colorScale>
    </cfRule>
  </conditionalFormatting>
  <conditionalFormatting sqref="N25">
    <cfRule type="containsText" dxfId="488" priority="558" operator="containsText" text="3- Moderado">
      <formula>NOT(ISERROR(SEARCH("3- Moderado",N25)))</formula>
    </cfRule>
    <cfRule type="containsText" dxfId="487" priority="559" operator="containsText" text="6- Moderado">
      <formula>NOT(ISERROR(SEARCH("6- Moderado",N25)))</formula>
    </cfRule>
    <cfRule type="containsText" dxfId="486" priority="560" operator="containsText" text="4- Moderado">
      <formula>NOT(ISERROR(SEARCH("4- Moderado",N25)))</formula>
    </cfRule>
    <cfRule type="containsText" dxfId="485" priority="561" operator="containsText" text="3- Bajo">
      <formula>NOT(ISERROR(SEARCH("3- Bajo",N25)))</formula>
    </cfRule>
    <cfRule type="containsText" dxfId="484" priority="562" operator="containsText" text="4- Bajo">
      <formula>NOT(ISERROR(SEARCH("4- Bajo",N25)))</formula>
    </cfRule>
    <cfRule type="containsText" dxfId="483" priority="563" operator="containsText" text="1- Bajo">
      <formula>NOT(ISERROR(SEARCH("1- Bajo",N25)))</formula>
    </cfRule>
  </conditionalFormatting>
  <conditionalFormatting sqref="H25:H29">
    <cfRule type="containsText" dxfId="482" priority="545" operator="containsText" text="Muy Alta">
      <formula>NOT(ISERROR(SEARCH("Muy Alta",H25)))</formula>
    </cfRule>
    <cfRule type="containsText" dxfId="481" priority="546" operator="containsText" text="Alta">
      <formula>NOT(ISERROR(SEARCH("Alta",H25)))</formula>
    </cfRule>
    <cfRule type="containsText" dxfId="480" priority="547" operator="containsText" text="Muy Alta">
      <formula>NOT(ISERROR(SEARCH("Muy Alta",H25)))</formula>
    </cfRule>
    <cfRule type="containsText" dxfId="479" priority="552" operator="containsText" text="Muy Baja">
      <formula>NOT(ISERROR(SEARCH("Muy Baja",H25)))</formula>
    </cfRule>
    <cfRule type="containsText" dxfId="478" priority="553" operator="containsText" text="Baja">
      <formula>NOT(ISERROR(SEARCH("Baja",H25)))</formula>
    </cfRule>
    <cfRule type="containsText" dxfId="477" priority="554" operator="containsText" text="Media">
      <formula>NOT(ISERROR(SEARCH("Media",H25)))</formula>
    </cfRule>
    <cfRule type="containsText" dxfId="476" priority="555" operator="containsText" text="Alta">
      <formula>NOT(ISERROR(SEARCH("Alta",H25)))</formula>
    </cfRule>
    <cfRule type="containsText" dxfId="475" priority="557" operator="containsText" text="Muy Alta">
      <formula>NOT(ISERROR(SEARCH("Muy Alta",H25)))</formula>
    </cfRule>
  </conditionalFormatting>
  <conditionalFormatting sqref="I25:I29">
    <cfRule type="containsText" dxfId="474" priority="548" operator="containsText" text="Catastrófico">
      <formula>NOT(ISERROR(SEARCH("Catastrófico",I25)))</formula>
    </cfRule>
    <cfRule type="containsText" dxfId="473" priority="549" operator="containsText" text="Mayor">
      <formula>NOT(ISERROR(SEARCH("Mayor",I25)))</formula>
    </cfRule>
    <cfRule type="containsText" dxfId="472" priority="550" operator="containsText" text="Menor">
      <formula>NOT(ISERROR(SEARCH("Menor",I25)))</formula>
    </cfRule>
    <cfRule type="containsText" dxfId="471" priority="551" operator="containsText" text="Leve">
      <formula>NOT(ISERROR(SEARCH("Leve",I25)))</formula>
    </cfRule>
    <cfRule type="containsText" dxfId="470" priority="556" operator="containsText" text="Moderado">
      <formula>NOT(ISERROR(SEARCH("Moderado",I25)))</formula>
    </cfRule>
  </conditionalFormatting>
  <conditionalFormatting sqref="L25:L29">
    <cfRule type="containsText" dxfId="468" priority="542" operator="containsText" text="Moderado">
      <formula>NOT(ISERROR(SEARCH("Moderado",L25)))</formula>
    </cfRule>
  </conditionalFormatting>
  <conditionalFormatting sqref="J25:J29">
    <cfRule type="containsText" dxfId="467" priority="541" operator="containsText" text="Moderado">
      <formula>NOT(ISERROR(SEARCH("Moderado",J25)))</formula>
    </cfRule>
  </conditionalFormatting>
  <conditionalFormatting sqref="J25:J29">
    <cfRule type="containsText" dxfId="466" priority="539" operator="containsText" text="Bajo">
      <formula>NOT(ISERROR(SEARCH("Bajo",J25)))</formula>
    </cfRule>
    <cfRule type="containsText" dxfId="465" priority="540" operator="containsText" text="Extremo">
      <formula>NOT(ISERROR(SEARCH("Extremo",J25)))</formula>
    </cfRule>
  </conditionalFormatting>
  <conditionalFormatting sqref="L25:L29">
    <cfRule type="containsText" dxfId="460" priority="531" operator="containsText" text="Catastrófico">
      <formula>NOT(ISERROR(SEARCH("Catastrófico",L25)))</formula>
    </cfRule>
    <cfRule type="containsText" dxfId="459" priority="532" operator="containsText" text="Mayor">
      <formula>NOT(ISERROR(SEARCH("Mayor",L25)))</formula>
    </cfRule>
    <cfRule type="containsText" dxfId="458" priority="533" operator="containsText" text="Menor">
      <formula>NOT(ISERROR(SEARCH("Menor",L25)))</formula>
    </cfRule>
    <cfRule type="containsText" dxfId="457" priority="534" operator="containsText" text="Leve">
      <formula>NOT(ISERROR(SEARCH("Leve",L25)))</formula>
    </cfRule>
  </conditionalFormatting>
  <conditionalFormatting sqref="K30:L30">
    <cfRule type="containsText" dxfId="456" priority="525" operator="containsText" text="3- Moderado">
      <formula>NOT(ISERROR(SEARCH("3- Moderado",K30)))</formula>
    </cfRule>
    <cfRule type="containsText" dxfId="455" priority="526" operator="containsText" text="6- Moderado">
      <formula>NOT(ISERROR(SEARCH("6- Moderado",K30)))</formula>
    </cfRule>
    <cfRule type="containsText" dxfId="454" priority="527" operator="containsText" text="4- Moderado">
      <formula>NOT(ISERROR(SEARCH("4- Moderado",K30)))</formula>
    </cfRule>
    <cfRule type="containsText" dxfId="453" priority="528" operator="containsText" text="3- Bajo">
      <formula>NOT(ISERROR(SEARCH("3- Bajo",K30)))</formula>
    </cfRule>
    <cfRule type="containsText" dxfId="452" priority="529" operator="containsText" text="4- Bajo">
      <formula>NOT(ISERROR(SEARCH("4- Bajo",K30)))</formula>
    </cfRule>
    <cfRule type="containsText" dxfId="451" priority="530" operator="containsText" text="1- Bajo">
      <formula>NOT(ISERROR(SEARCH("1- Bajo",K30)))</formula>
    </cfRule>
  </conditionalFormatting>
  <conditionalFormatting sqref="H30:I30">
    <cfRule type="containsText" dxfId="450" priority="519" operator="containsText" text="3- Moderado">
      <formula>NOT(ISERROR(SEARCH("3- Moderado",H30)))</formula>
    </cfRule>
    <cfRule type="containsText" dxfId="449" priority="520" operator="containsText" text="6- Moderado">
      <formula>NOT(ISERROR(SEARCH("6- Moderado",H30)))</formula>
    </cfRule>
    <cfRule type="containsText" dxfId="448" priority="521" operator="containsText" text="4- Moderado">
      <formula>NOT(ISERROR(SEARCH("4- Moderado",H30)))</formula>
    </cfRule>
    <cfRule type="containsText" dxfId="447" priority="522" operator="containsText" text="3- Bajo">
      <formula>NOT(ISERROR(SEARCH("3- Bajo",H30)))</formula>
    </cfRule>
    <cfRule type="containsText" dxfId="446" priority="523" operator="containsText" text="4- Bajo">
      <formula>NOT(ISERROR(SEARCH("4- Bajo",H30)))</formula>
    </cfRule>
    <cfRule type="containsText" dxfId="445" priority="524" operator="containsText" text="1- Bajo">
      <formula>NOT(ISERROR(SEARCH("1- Bajo",H30)))</formula>
    </cfRule>
  </conditionalFormatting>
  <conditionalFormatting sqref="A30 C30:E30">
    <cfRule type="containsText" dxfId="444" priority="513" operator="containsText" text="3- Moderado">
      <formula>NOT(ISERROR(SEARCH("3- Moderado",A30)))</formula>
    </cfRule>
    <cfRule type="containsText" dxfId="443" priority="514" operator="containsText" text="6- Moderado">
      <formula>NOT(ISERROR(SEARCH("6- Moderado",A30)))</formula>
    </cfRule>
    <cfRule type="containsText" dxfId="442" priority="515" operator="containsText" text="4- Moderado">
      <formula>NOT(ISERROR(SEARCH("4- Moderado",A30)))</formula>
    </cfRule>
    <cfRule type="containsText" dxfId="441" priority="516" operator="containsText" text="3- Bajo">
      <formula>NOT(ISERROR(SEARCH("3- Bajo",A30)))</formula>
    </cfRule>
    <cfRule type="containsText" dxfId="440" priority="517" operator="containsText" text="4- Bajo">
      <formula>NOT(ISERROR(SEARCH("4- Bajo",A30)))</formula>
    </cfRule>
    <cfRule type="containsText" dxfId="439" priority="518" operator="containsText" text="1- Bajo">
      <formula>NOT(ISERROR(SEARCH("1- Bajo",A30)))</formula>
    </cfRule>
  </conditionalFormatting>
  <conditionalFormatting sqref="F30:G30">
    <cfRule type="containsText" dxfId="438" priority="507" operator="containsText" text="3- Moderado">
      <formula>NOT(ISERROR(SEARCH("3- Moderado",F30)))</formula>
    </cfRule>
    <cfRule type="containsText" dxfId="437" priority="508" operator="containsText" text="6- Moderado">
      <formula>NOT(ISERROR(SEARCH("6- Moderado",F30)))</formula>
    </cfRule>
    <cfRule type="containsText" dxfId="436" priority="509" operator="containsText" text="4- Moderado">
      <formula>NOT(ISERROR(SEARCH("4- Moderado",F30)))</formula>
    </cfRule>
    <cfRule type="containsText" dxfId="435" priority="510" operator="containsText" text="3- Bajo">
      <formula>NOT(ISERROR(SEARCH("3- Bajo",F30)))</formula>
    </cfRule>
    <cfRule type="containsText" dxfId="434" priority="511" operator="containsText" text="4- Bajo">
      <formula>NOT(ISERROR(SEARCH("4- Bajo",F30)))</formula>
    </cfRule>
    <cfRule type="containsText" dxfId="433" priority="512" operator="containsText" text="1- Bajo">
      <formula>NOT(ISERROR(SEARCH("1- Bajo",F30)))</formula>
    </cfRule>
  </conditionalFormatting>
  <conditionalFormatting sqref="J30:J34">
    <cfRule type="containsText" dxfId="432" priority="502" operator="containsText" text="Bajo">
      <formula>NOT(ISERROR(SEARCH("Bajo",J30)))</formula>
    </cfRule>
    <cfRule type="containsText" dxfId="431" priority="503" operator="containsText" text="Moderado">
      <formula>NOT(ISERROR(SEARCH("Moderado",J30)))</formula>
    </cfRule>
    <cfRule type="containsText" dxfId="430" priority="504" operator="containsText" text="Alto">
      <formula>NOT(ISERROR(SEARCH("Alto",J30)))</formula>
    </cfRule>
    <cfRule type="containsText" dxfId="429" priority="505" operator="containsText" text="Extremo">
      <formula>NOT(ISERROR(SEARCH("Extremo",J30)))</formula>
    </cfRule>
    <cfRule type="colorScale" priority="506">
      <colorScale>
        <cfvo type="min"/>
        <cfvo type="max"/>
        <color rgb="FFFF7128"/>
        <color rgb="FFFFEF9C"/>
      </colorScale>
    </cfRule>
  </conditionalFormatting>
  <conditionalFormatting sqref="M30:M34">
    <cfRule type="containsText" dxfId="428" priority="477" operator="containsText" text="Moderado">
      <formula>NOT(ISERROR(SEARCH("Moderado",M30)))</formula>
    </cfRule>
    <cfRule type="containsText" dxfId="427" priority="497" operator="containsText" text="Bajo">
      <formula>NOT(ISERROR(SEARCH("Bajo",M30)))</formula>
    </cfRule>
    <cfRule type="containsText" dxfId="426" priority="498" operator="containsText" text="Moderado">
      <formula>NOT(ISERROR(SEARCH("Moderado",M30)))</formula>
    </cfRule>
    <cfRule type="containsText" dxfId="425" priority="499" operator="containsText" text="Alto">
      <formula>NOT(ISERROR(SEARCH("Alto",M30)))</formula>
    </cfRule>
    <cfRule type="containsText" dxfId="424" priority="500" operator="containsText" text="Extremo">
      <formula>NOT(ISERROR(SEARCH("Extremo",M30)))</formula>
    </cfRule>
    <cfRule type="colorScale" priority="501">
      <colorScale>
        <cfvo type="min"/>
        <cfvo type="max"/>
        <color rgb="FFFF7128"/>
        <color rgb="FFFFEF9C"/>
      </colorScale>
    </cfRule>
  </conditionalFormatting>
  <conditionalFormatting sqref="N30">
    <cfRule type="containsText" dxfId="423" priority="491" operator="containsText" text="3- Moderado">
      <formula>NOT(ISERROR(SEARCH("3- Moderado",N30)))</formula>
    </cfRule>
    <cfRule type="containsText" dxfId="422" priority="492" operator="containsText" text="6- Moderado">
      <formula>NOT(ISERROR(SEARCH("6- Moderado",N30)))</formula>
    </cfRule>
    <cfRule type="containsText" dxfId="421" priority="493" operator="containsText" text="4- Moderado">
      <formula>NOT(ISERROR(SEARCH("4- Moderado",N30)))</formula>
    </cfRule>
    <cfRule type="containsText" dxfId="420" priority="494" operator="containsText" text="3- Bajo">
      <formula>NOT(ISERROR(SEARCH("3- Bajo",N30)))</formula>
    </cfRule>
    <cfRule type="containsText" dxfId="419" priority="495" operator="containsText" text="4- Bajo">
      <formula>NOT(ISERROR(SEARCH("4- Bajo",N30)))</formula>
    </cfRule>
    <cfRule type="containsText" dxfId="418" priority="496" operator="containsText" text="1- Bajo">
      <formula>NOT(ISERROR(SEARCH("1- Bajo",N30)))</formula>
    </cfRule>
  </conditionalFormatting>
  <conditionalFormatting sqref="H30:H34">
    <cfRule type="containsText" dxfId="417" priority="478" operator="containsText" text="Muy Alta">
      <formula>NOT(ISERROR(SEARCH("Muy Alta",H30)))</formula>
    </cfRule>
    <cfRule type="containsText" dxfId="416" priority="479" operator="containsText" text="Alta">
      <formula>NOT(ISERROR(SEARCH("Alta",H30)))</formula>
    </cfRule>
    <cfRule type="containsText" dxfId="415" priority="480" operator="containsText" text="Muy Alta">
      <formula>NOT(ISERROR(SEARCH("Muy Alta",H30)))</formula>
    </cfRule>
    <cfRule type="containsText" dxfId="414" priority="485" operator="containsText" text="Muy Baja">
      <formula>NOT(ISERROR(SEARCH("Muy Baja",H30)))</formula>
    </cfRule>
    <cfRule type="containsText" dxfId="413" priority="486" operator="containsText" text="Baja">
      <formula>NOT(ISERROR(SEARCH("Baja",H30)))</formula>
    </cfRule>
    <cfRule type="containsText" dxfId="412" priority="487" operator="containsText" text="Media">
      <formula>NOT(ISERROR(SEARCH("Media",H30)))</formula>
    </cfRule>
    <cfRule type="containsText" dxfId="411" priority="488" operator="containsText" text="Alta">
      <formula>NOT(ISERROR(SEARCH("Alta",H30)))</formula>
    </cfRule>
    <cfRule type="containsText" dxfId="410" priority="490" operator="containsText" text="Muy Alta">
      <formula>NOT(ISERROR(SEARCH("Muy Alta",H30)))</formula>
    </cfRule>
  </conditionalFormatting>
  <conditionalFormatting sqref="I30:I34">
    <cfRule type="containsText" dxfId="409" priority="481" operator="containsText" text="Catastrófico">
      <formula>NOT(ISERROR(SEARCH("Catastrófico",I30)))</formula>
    </cfRule>
    <cfRule type="containsText" dxfId="408" priority="482" operator="containsText" text="Mayor">
      <formula>NOT(ISERROR(SEARCH("Mayor",I30)))</formula>
    </cfRule>
    <cfRule type="containsText" dxfId="407" priority="483" operator="containsText" text="Menor">
      <formula>NOT(ISERROR(SEARCH("Menor",I30)))</formula>
    </cfRule>
    <cfRule type="containsText" dxfId="406" priority="484" operator="containsText" text="Leve">
      <formula>NOT(ISERROR(SEARCH("Leve",I30)))</formula>
    </cfRule>
    <cfRule type="containsText" dxfId="405" priority="489" operator="containsText" text="Moderado">
      <formula>NOT(ISERROR(SEARCH("Moderado",I30)))</formula>
    </cfRule>
  </conditionalFormatting>
  <conditionalFormatting sqref="K30:K34">
    <cfRule type="containsText" dxfId="404" priority="476" operator="containsText" text="Media">
      <formula>NOT(ISERROR(SEARCH("Media",K30)))</formula>
    </cfRule>
  </conditionalFormatting>
  <conditionalFormatting sqref="L30:L34">
    <cfRule type="containsText" dxfId="403" priority="475" operator="containsText" text="Moderado">
      <formula>NOT(ISERROR(SEARCH("Moderado",L30)))</formula>
    </cfRule>
  </conditionalFormatting>
  <conditionalFormatting sqref="J30:J34">
    <cfRule type="containsText" dxfId="402" priority="474" operator="containsText" text="Moderado">
      <formula>NOT(ISERROR(SEARCH("Moderado",J30)))</formula>
    </cfRule>
  </conditionalFormatting>
  <conditionalFormatting sqref="J30:J34">
    <cfRule type="containsText" dxfId="401" priority="472" operator="containsText" text="Bajo">
      <formula>NOT(ISERROR(SEARCH("Bajo",J30)))</formula>
    </cfRule>
    <cfRule type="containsText" dxfId="400" priority="473" operator="containsText" text="Extremo">
      <formula>NOT(ISERROR(SEARCH("Extremo",J30)))</formula>
    </cfRule>
  </conditionalFormatting>
  <conditionalFormatting sqref="K30:K34">
    <cfRule type="containsText" dxfId="399" priority="470" operator="containsText" text="Baja">
      <formula>NOT(ISERROR(SEARCH("Baja",K30)))</formula>
    </cfRule>
    <cfRule type="containsText" dxfId="398" priority="471" operator="containsText" text="Muy Baja">
      <formula>NOT(ISERROR(SEARCH("Muy Baja",K30)))</formula>
    </cfRule>
  </conditionalFormatting>
  <conditionalFormatting sqref="K30:K34">
    <cfRule type="containsText" dxfId="397" priority="468" operator="containsText" text="Muy Alta">
      <formula>NOT(ISERROR(SEARCH("Muy Alta",K30)))</formula>
    </cfRule>
    <cfRule type="containsText" dxfId="396" priority="469" operator="containsText" text="Alta">
      <formula>NOT(ISERROR(SEARCH("Alta",K30)))</formula>
    </cfRule>
  </conditionalFormatting>
  <conditionalFormatting sqref="L30:L34">
    <cfRule type="containsText" dxfId="395" priority="464" operator="containsText" text="Catastrófico">
      <formula>NOT(ISERROR(SEARCH("Catastrófico",L30)))</formula>
    </cfRule>
    <cfRule type="containsText" dxfId="394" priority="465" operator="containsText" text="Mayor">
      <formula>NOT(ISERROR(SEARCH("Mayor",L30)))</formula>
    </cfRule>
    <cfRule type="containsText" dxfId="393" priority="466" operator="containsText" text="Menor">
      <formula>NOT(ISERROR(SEARCH("Menor",L30)))</formula>
    </cfRule>
    <cfRule type="containsText" dxfId="392" priority="467" operator="containsText" text="Leve">
      <formula>NOT(ISERROR(SEARCH("Leve",L30)))</formula>
    </cfRule>
  </conditionalFormatting>
  <conditionalFormatting sqref="K35:L35">
    <cfRule type="containsText" dxfId="391" priority="458" operator="containsText" text="3- Moderado">
      <formula>NOT(ISERROR(SEARCH("3- Moderado",K35)))</formula>
    </cfRule>
    <cfRule type="containsText" dxfId="390" priority="459" operator="containsText" text="6- Moderado">
      <formula>NOT(ISERROR(SEARCH("6- Moderado",K35)))</formula>
    </cfRule>
    <cfRule type="containsText" dxfId="389" priority="460" operator="containsText" text="4- Moderado">
      <formula>NOT(ISERROR(SEARCH("4- Moderado",K35)))</formula>
    </cfRule>
    <cfRule type="containsText" dxfId="388" priority="461" operator="containsText" text="3- Bajo">
      <formula>NOT(ISERROR(SEARCH("3- Bajo",K35)))</formula>
    </cfRule>
    <cfRule type="containsText" dxfId="387" priority="462" operator="containsText" text="4- Bajo">
      <formula>NOT(ISERROR(SEARCH("4- Bajo",K35)))</formula>
    </cfRule>
    <cfRule type="containsText" dxfId="386" priority="463" operator="containsText" text="1- Bajo">
      <formula>NOT(ISERROR(SEARCH("1- Bajo",K35)))</formula>
    </cfRule>
  </conditionalFormatting>
  <conditionalFormatting sqref="H35:I35">
    <cfRule type="containsText" dxfId="385" priority="452" operator="containsText" text="3- Moderado">
      <formula>NOT(ISERROR(SEARCH("3- Moderado",H35)))</formula>
    </cfRule>
    <cfRule type="containsText" dxfId="384" priority="453" operator="containsText" text="6- Moderado">
      <formula>NOT(ISERROR(SEARCH("6- Moderado",H35)))</formula>
    </cfRule>
    <cfRule type="containsText" dxfId="383" priority="454" operator="containsText" text="4- Moderado">
      <formula>NOT(ISERROR(SEARCH("4- Moderado",H35)))</formula>
    </cfRule>
    <cfRule type="containsText" dxfId="382" priority="455" operator="containsText" text="3- Bajo">
      <formula>NOT(ISERROR(SEARCH("3- Bajo",H35)))</formula>
    </cfRule>
    <cfRule type="containsText" dxfId="381" priority="456" operator="containsText" text="4- Bajo">
      <formula>NOT(ISERROR(SEARCH("4- Bajo",H35)))</formula>
    </cfRule>
    <cfRule type="containsText" dxfId="380" priority="457" operator="containsText" text="1- Bajo">
      <formula>NOT(ISERROR(SEARCH("1- Bajo",H35)))</formula>
    </cfRule>
  </conditionalFormatting>
  <conditionalFormatting sqref="A35 C35:E35">
    <cfRule type="containsText" dxfId="379" priority="446" operator="containsText" text="3- Moderado">
      <formula>NOT(ISERROR(SEARCH("3- Moderado",A35)))</formula>
    </cfRule>
    <cfRule type="containsText" dxfId="378" priority="447" operator="containsText" text="6- Moderado">
      <formula>NOT(ISERROR(SEARCH("6- Moderado",A35)))</formula>
    </cfRule>
    <cfRule type="containsText" dxfId="377" priority="448" operator="containsText" text="4- Moderado">
      <formula>NOT(ISERROR(SEARCH("4- Moderado",A35)))</formula>
    </cfRule>
    <cfRule type="containsText" dxfId="376" priority="449" operator="containsText" text="3- Bajo">
      <formula>NOT(ISERROR(SEARCH("3- Bajo",A35)))</formula>
    </cfRule>
    <cfRule type="containsText" dxfId="375" priority="450" operator="containsText" text="4- Bajo">
      <formula>NOT(ISERROR(SEARCH("4- Bajo",A35)))</formula>
    </cfRule>
    <cfRule type="containsText" dxfId="374" priority="451" operator="containsText" text="1- Bajo">
      <formula>NOT(ISERROR(SEARCH("1- Bajo",A35)))</formula>
    </cfRule>
  </conditionalFormatting>
  <conditionalFormatting sqref="F35:G35">
    <cfRule type="containsText" dxfId="373" priority="440" operator="containsText" text="3- Moderado">
      <formula>NOT(ISERROR(SEARCH("3- Moderado",F35)))</formula>
    </cfRule>
    <cfRule type="containsText" dxfId="372" priority="441" operator="containsText" text="6- Moderado">
      <formula>NOT(ISERROR(SEARCH("6- Moderado",F35)))</formula>
    </cfRule>
    <cfRule type="containsText" dxfId="371" priority="442" operator="containsText" text="4- Moderado">
      <formula>NOT(ISERROR(SEARCH("4- Moderado",F35)))</formula>
    </cfRule>
    <cfRule type="containsText" dxfId="370" priority="443" operator="containsText" text="3- Bajo">
      <formula>NOT(ISERROR(SEARCH("3- Bajo",F35)))</formula>
    </cfRule>
    <cfRule type="containsText" dxfId="369" priority="444" operator="containsText" text="4- Bajo">
      <formula>NOT(ISERROR(SEARCH("4- Bajo",F35)))</formula>
    </cfRule>
    <cfRule type="containsText" dxfId="368" priority="445" operator="containsText" text="1- Bajo">
      <formula>NOT(ISERROR(SEARCH("1- Bajo",F35)))</formula>
    </cfRule>
  </conditionalFormatting>
  <conditionalFormatting sqref="J35:J39">
    <cfRule type="containsText" dxfId="367" priority="435" operator="containsText" text="Bajo">
      <formula>NOT(ISERROR(SEARCH("Bajo",J35)))</formula>
    </cfRule>
    <cfRule type="containsText" dxfId="366" priority="436" operator="containsText" text="Moderado">
      <formula>NOT(ISERROR(SEARCH("Moderado",J35)))</formula>
    </cfRule>
    <cfRule type="containsText" dxfId="365" priority="437" operator="containsText" text="Alto">
      <formula>NOT(ISERROR(SEARCH("Alto",J35)))</formula>
    </cfRule>
    <cfRule type="containsText" dxfId="364" priority="438" operator="containsText" text="Extremo">
      <formula>NOT(ISERROR(SEARCH("Extremo",J35)))</formula>
    </cfRule>
    <cfRule type="colorScale" priority="439">
      <colorScale>
        <cfvo type="min"/>
        <cfvo type="max"/>
        <color rgb="FFFF7128"/>
        <color rgb="FFFFEF9C"/>
      </colorScale>
    </cfRule>
  </conditionalFormatting>
  <conditionalFormatting sqref="M35:M39">
    <cfRule type="containsText" dxfId="363" priority="410" operator="containsText" text="Moderado">
      <formula>NOT(ISERROR(SEARCH("Moderado",M35)))</formula>
    </cfRule>
    <cfRule type="containsText" dxfId="362" priority="430" operator="containsText" text="Bajo">
      <formula>NOT(ISERROR(SEARCH("Bajo",M35)))</formula>
    </cfRule>
    <cfRule type="containsText" dxfId="361" priority="431" operator="containsText" text="Moderado">
      <formula>NOT(ISERROR(SEARCH("Moderado",M35)))</formula>
    </cfRule>
    <cfRule type="containsText" dxfId="360" priority="432" operator="containsText" text="Alto">
      <formula>NOT(ISERROR(SEARCH("Alto",M35)))</formula>
    </cfRule>
    <cfRule type="containsText" dxfId="359" priority="433" operator="containsText" text="Extremo">
      <formula>NOT(ISERROR(SEARCH("Extremo",M35)))</formula>
    </cfRule>
    <cfRule type="colorScale" priority="434">
      <colorScale>
        <cfvo type="min"/>
        <cfvo type="max"/>
        <color rgb="FFFF7128"/>
        <color rgb="FFFFEF9C"/>
      </colorScale>
    </cfRule>
  </conditionalFormatting>
  <conditionalFormatting sqref="N35">
    <cfRule type="containsText" dxfId="358" priority="424" operator="containsText" text="3- Moderado">
      <formula>NOT(ISERROR(SEARCH("3- Moderado",N35)))</formula>
    </cfRule>
    <cfRule type="containsText" dxfId="357" priority="425" operator="containsText" text="6- Moderado">
      <formula>NOT(ISERROR(SEARCH("6- Moderado",N35)))</formula>
    </cfRule>
    <cfRule type="containsText" dxfId="356" priority="426" operator="containsText" text="4- Moderado">
      <formula>NOT(ISERROR(SEARCH("4- Moderado",N35)))</formula>
    </cfRule>
    <cfRule type="containsText" dxfId="355" priority="427" operator="containsText" text="3- Bajo">
      <formula>NOT(ISERROR(SEARCH("3- Bajo",N35)))</formula>
    </cfRule>
    <cfRule type="containsText" dxfId="354" priority="428" operator="containsText" text="4- Bajo">
      <formula>NOT(ISERROR(SEARCH("4- Bajo",N35)))</formula>
    </cfRule>
    <cfRule type="containsText" dxfId="353" priority="429" operator="containsText" text="1- Bajo">
      <formula>NOT(ISERROR(SEARCH("1- Bajo",N35)))</formula>
    </cfRule>
  </conditionalFormatting>
  <conditionalFormatting sqref="H35:H39">
    <cfRule type="containsText" dxfId="352" priority="411" operator="containsText" text="Muy Alta">
      <formula>NOT(ISERROR(SEARCH("Muy Alta",H35)))</formula>
    </cfRule>
    <cfRule type="containsText" dxfId="351" priority="412" operator="containsText" text="Alta">
      <formula>NOT(ISERROR(SEARCH("Alta",H35)))</formula>
    </cfRule>
    <cfRule type="containsText" dxfId="350" priority="413" operator="containsText" text="Muy Alta">
      <formula>NOT(ISERROR(SEARCH("Muy Alta",H35)))</formula>
    </cfRule>
    <cfRule type="containsText" dxfId="349" priority="418" operator="containsText" text="Muy Baja">
      <formula>NOT(ISERROR(SEARCH("Muy Baja",H35)))</formula>
    </cfRule>
    <cfRule type="containsText" dxfId="348" priority="419" operator="containsText" text="Baja">
      <formula>NOT(ISERROR(SEARCH("Baja",H35)))</formula>
    </cfRule>
    <cfRule type="containsText" dxfId="347" priority="420" operator="containsText" text="Media">
      <formula>NOT(ISERROR(SEARCH("Media",H35)))</formula>
    </cfRule>
    <cfRule type="containsText" dxfId="346" priority="421" operator="containsText" text="Alta">
      <formula>NOT(ISERROR(SEARCH("Alta",H35)))</formula>
    </cfRule>
    <cfRule type="containsText" dxfId="345" priority="423" operator="containsText" text="Muy Alta">
      <formula>NOT(ISERROR(SEARCH("Muy Alta",H35)))</formula>
    </cfRule>
  </conditionalFormatting>
  <conditionalFormatting sqref="I35:I39">
    <cfRule type="containsText" dxfId="344" priority="414" operator="containsText" text="Catastrófico">
      <formula>NOT(ISERROR(SEARCH("Catastrófico",I35)))</formula>
    </cfRule>
    <cfRule type="containsText" dxfId="343" priority="415" operator="containsText" text="Mayor">
      <formula>NOT(ISERROR(SEARCH("Mayor",I35)))</formula>
    </cfRule>
    <cfRule type="containsText" dxfId="342" priority="416" operator="containsText" text="Menor">
      <formula>NOT(ISERROR(SEARCH("Menor",I35)))</formula>
    </cfRule>
    <cfRule type="containsText" dxfId="341" priority="417" operator="containsText" text="Leve">
      <formula>NOT(ISERROR(SEARCH("Leve",I35)))</formula>
    </cfRule>
    <cfRule type="containsText" dxfId="340" priority="422" operator="containsText" text="Moderado">
      <formula>NOT(ISERROR(SEARCH("Moderado",I35)))</formula>
    </cfRule>
  </conditionalFormatting>
  <conditionalFormatting sqref="K35:K39">
    <cfRule type="containsText" dxfId="339" priority="409" operator="containsText" text="Media">
      <formula>NOT(ISERROR(SEARCH("Media",K35)))</formula>
    </cfRule>
  </conditionalFormatting>
  <conditionalFormatting sqref="L35:L39">
    <cfRule type="containsText" dxfId="338" priority="408" operator="containsText" text="Moderado">
      <formula>NOT(ISERROR(SEARCH("Moderado",L35)))</formula>
    </cfRule>
  </conditionalFormatting>
  <conditionalFormatting sqref="J35:J39">
    <cfRule type="containsText" dxfId="337" priority="407" operator="containsText" text="Moderado">
      <formula>NOT(ISERROR(SEARCH("Moderado",J35)))</formula>
    </cfRule>
  </conditionalFormatting>
  <conditionalFormatting sqref="J35:J39">
    <cfRule type="containsText" dxfId="336" priority="405" operator="containsText" text="Bajo">
      <formula>NOT(ISERROR(SEARCH("Bajo",J35)))</formula>
    </cfRule>
    <cfRule type="containsText" dxfId="335" priority="406" operator="containsText" text="Extremo">
      <formula>NOT(ISERROR(SEARCH("Extremo",J35)))</formula>
    </cfRule>
  </conditionalFormatting>
  <conditionalFormatting sqref="K35:K39">
    <cfRule type="containsText" dxfId="334" priority="403" operator="containsText" text="Baja">
      <formula>NOT(ISERROR(SEARCH("Baja",K35)))</formula>
    </cfRule>
    <cfRule type="containsText" dxfId="333" priority="404" operator="containsText" text="Muy Baja">
      <formula>NOT(ISERROR(SEARCH("Muy Baja",K35)))</formula>
    </cfRule>
  </conditionalFormatting>
  <conditionalFormatting sqref="K35:K39">
    <cfRule type="containsText" dxfId="332" priority="401" operator="containsText" text="Muy Alta">
      <formula>NOT(ISERROR(SEARCH("Muy Alta",K35)))</formula>
    </cfRule>
    <cfRule type="containsText" dxfId="331" priority="402" operator="containsText" text="Alta">
      <formula>NOT(ISERROR(SEARCH("Alta",K35)))</formula>
    </cfRule>
  </conditionalFormatting>
  <conditionalFormatting sqref="L35:L39">
    <cfRule type="containsText" dxfId="330" priority="397" operator="containsText" text="Catastrófico">
      <formula>NOT(ISERROR(SEARCH("Catastrófico",L35)))</formula>
    </cfRule>
    <cfRule type="containsText" dxfId="329" priority="398" operator="containsText" text="Mayor">
      <formula>NOT(ISERROR(SEARCH("Mayor",L35)))</formula>
    </cfRule>
    <cfRule type="containsText" dxfId="328" priority="399" operator="containsText" text="Menor">
      <formula>NOT(ISERROR(SEARCH("Menor",L35)))</formula>
    </cfRule>
    <cfRule type="containsText" dxfId="327" priority="400" operator="containsText" text="Leve">
      <formula>NOT(ISERROR(SEARCH("Leve",L35)))</formula>
    </cfRule>
  </conditionalFormatting>
  <conditionalFormatting sqref="K40:L40">
    <cfRule type="containsText" dxfId="326" priority="391" operator="containsText" text="3- Moderado">
      <formula>NOT(ISERROR(SEARCH("3- Moderado",K40)))</formula>
    </cfRule>
    <cfRule type="containsText" dxfId="325" priority="392" operator="containsText" text="6- Moderado">
      <formula>NOT(ISERROR(SEARCH("6- Moderado",K40)))</formula>
    </cfRule>
    <cfRule type="containsText" dxfId="324" priority="393" operator="containsText" text="4- Moderado">
      <formula>NOT(ISERROR(SEARCH("4- Moderado",K40)))</formula>
    </cfRule>
    <cfRule type="containsText" dxfId="323" priority="394" operator="containsText" text="3- Bajo">
      <formula>NOT(ISERROR(SEARCH("3- Bajo",K40)))</formula>
    </cfRule>
    <cfRule type="containsText" dxfId="322" priority="395" operator="containsText" text="4- Bajo">
      <formula>NOT(ISERROR(SEARCH("4- Bajo",K40)))</formula>
    </cfRule>
    <cfRule type="containsText" dxfId="321" priority="396" operator="containsText" text="1- Bajo">
      <formula>NOT(ISERROR(SEARCH("1- Bajo",K40)))</formula>
    </cfRule>
  </conditionalFormatting>
  <conditionalFormatting sqref="H40:I40">
    <cfRule type="containsText" dxfId="320" priority="385" operator="containsText" text="3- Moderado">
      <formula>NOT(ISERROR(SEARCH("3- Moderado",H40)))</formula>
    </cfRule>
    <cfRule type="containsText" dxfId="319" priority="386" operator="containsText" text="6- Moderado">
      <formula>NOT(ISERROR(SEARCH("6- Moderado",H40)))</formula>
    </cfRule>
    <cfRule type="containsText" dxfId="318" priority="387" operator="containsText" text="4- Moderado">
      <formula>NOT(ISERROR(SEARCH("4- Moderado",H40)))</formula>
    </cfRule>
    <cfRule type="containsText" dxfId="317" priority="388" operator="containsText" text="3- Bajo">
      <formula>NOT(ISERROR(SEARCH("3- Bajo",H40)))</formula>
    </cfRule>
    <cfRule type="containsText" dxfId="316" priority="389" operator="containsText" text="4- Bajo">
      <formula>NOT(ISERROR(SEARCH("4- Bajo",H40)))</formula>
    </cfRule>
    <cfRule type="containsText" dxfId="315" priority="390" operator="containsText" text="1- Bajo">
      <formula>NOT(ISERROR(SEARCH("1- Bajo",H40)))</formula>
    </cfRule>
  </conditionalFormatting>
  <conditionalFormatting sqref="A40 C40:E40">
    <cfRule type="containsText" dxfId="314" priority="379" operator="containsText" text="3- Moderado">
      <formula>NOT(ISERROR(SEARCH("3- Moderado",A40)))</formula>
    </cfRule>
    <cfRule type="containsText" dxfId="313" priority="380" operator="containsText" text="6- Moderado">
      <formula>NOT(ISERROR(SEARCH("6- Moderado",A40)))</formula>
    </cfRule>
    <cfRule type="containsText" dxfId="312" priority="381" operator="containsText" text="4- Moderado">
      <formula>NOT(ISERROR(SEARCH("4- Moderado",A40)))</formula>
    </cfRule>
    <cfRule type="containsText" dxfId="311" priority="382" operator="containsText" text="3- Bajo">
      <formula>NOT(ISERROR(SEARCH("3- Bajo",A40)))</formula>
    </cfRule>
    <cfRule type="containsText" dxfId="310" priority="383" operator="containsText" text="4- Bajo">
      <formula>NOT(ISERROR(SEARCH("4- Bajo",A40)))</formula>
    </cfRule>
    <cfRule type="containsText" dxfId="309" priority="384" operator="containsText" text="1- Bajo">
      <formula>NOT(ISERROR(SEARCH("1- Bajo",A40)))</formula>
    </cfRule>
  </conditionalFormatting>
  <conditionalFormatting sqref="F40:G40">
    <cfRule type="containsText" dxfId="308" priority="373" operator="containsText" text="3- Moderado">
      <formula>NOT(ISERROR(SEARCH("3- Moderado",F40)))</formula>
    </cfRule>
    <cfRule type="containsText" dxfId="307" priority="374" operator="containsText" text="6- Moderado">
      <formula>NOT(ISERROR(SEARCH("6- Moderado",F40)))</formula>
    </cfRule>
    <cfRule type="containsText" dxfId="306" priority="375" operator="containsText" text="4- Moderado">
      <formula>NOT(ISERROR(SEARCH("4- Moderado",F40)))</formula>
    </cfRule>
    <cfRule type="containsText" dxfId="305" priority="376" operator="containsText" text="3- Bajo">
      <formula>NOT(ISERROR(SEARCH("3- Bajo",F40)))</formula>
    </cfRule>
    <cfRule type="containsText" dxfId="304" priority="377" operator="containsText" text="4- Bajo">
      <formula>NOT(ISERROR(SEARCH("4- Bajo",F40)))</formula>
    </cfRule>
    <cfRule type="containsText" dxfId="303" priority="378" operator="containsText" text="1- Bajo">
      <formula>NOT(ISERROR(SEARCH("1- Bajo",F40)))</formula>
    </cfRule>
  </conditionalFormatting>
  <conditionalFormatting sqref="J40:J44">
    <cfRule type="containsText" dxfId="302" priority="368" operator="containsText" text="Bajo">
      <formula>NOT(ISERROR(SEARCH("Bajo",J40)))</formula>
    </cfRule>
    <cfRule type="containsText" dxfId="301" priority="369" operator="containsText" text="Moderado">
      <formula>NOT(ISERROR(SEARCH("Moderado",J40)))</formula>
    </cfRule>
    <cfRule type="containsText" dxfId="300" priority="370" operator="containsText" text="Alto">
      <formula>NOT(ISERROR(SEARCH("Alto",J40)))</formula>
    </cfRule>
    <cfRule type="containsText" dxfId="299" priority="371" operator="containsText" text="Extremo">
      <formula>NOT(ISERROR(SEARCH("Extremo",J40)))</formula>
    </cfRule>
    <cfRule type="colorScale" priority="372">
      <colorScale>
        <cfvo type="min"/>
        <cfvo type="max"/>
        <color rgb="FFFF7128"/>
        <color rgb="FFFFEF9C"/>
      </colorScale>
    </cfRule>
  </conditionalFormatting>
  <conditionalFormatting sqref="M40:M44">
    <cfRule type="containsText" dxfId="298" priority="343" operator="containsText" text="Moderado">
      <formula>NOT(ISERROR(SEARCH("Moderado",M40)))</formula>
    </cfRule>
    <cfRule type="containsText" dxfId="297" priority="363" operator="containsText" text="Bajo">
      <formula>NOT(ISERROR(SEARCH("Bajo",M40)))</formula>
    </cfRule>
    <cfRule type="containsText" dxfId="296" priority="364" operator="containsText" text="Moderado">
      <formula>NOT(ISERROR(SEARCH("Moderado",M40)))</formula>
    </cfRule>
    <cfRule type="containsText" dxfId="295" priority="365" operator="containsText" text="Alto">
      <formula>NOT(ISERROR(SEARCH("Alto",M40)))</formula>
    </cfRule>
    <cfRule type="containsText" dxfId="294" priority="366" operator="containsText" text="Extremo">
      <formula>NOT(ISERROR(SEARCH("Extremo",M40)))</formula>
    </cfRule>
    <cfRule type="colorScale" priority="367">
      <colorScale>
        <cfvo type="min"/>
        <cfvo type="max"/>
        <color rgb="FFFF7128"/>
        <color rgb="FFFFEF9C"/>
      </colorScale>
    </cfRule>
  </conditionalFormatting>
  <conditionalFormatting sqref="N40">
    <cfRule type="containsText" dxfId="293" priority="357" operator="containsText" text="3- Moderado">
      <formula>NOT(ISERROR(SEARCH("3- Moderado",N40)))</formula>
    </cfRule>
    <cfRule type="containsText" dxfId="292" priority="358" operator="containsText" text="6- Moderado">
      <formula>NOT(ISERROR(SEARCH("6- Moderado",N40)))</formula>
    </cfRule>
    <cfRule type="containsText" dxfId="291" priority="359" operator="containsText" text="4- Moderado">
      <formula>NOT(ISERROR(SEARCH("4- Moderado",N40)))</formula>
    </cfRule>
    <cfRule type="containsText" dxfId="290" priority="360" operator="containsText" text="3- Bajo">
      <formula>NOT(ISERROR(SEARCH("3- Bajo",N40)))</formula>
    </cfRule>
    <cfRule type="containsText" dxfId="289" priority="361" operator="containsText" text="4- Bajo">
      <formula>NOT(ISERROR(SEARCH("4- Bajo",N40)))</formula>
    </cfRule>
    <cfRule type="containsText" dxfId="288" priority="362" operator="containsText" text="1- Bajo">
      <formula>NOT(ISERROR(SEARCH("1- Bajo",N40)))</formula>
    </cfRule>
  </conditionalFormatting>
  <conditionalFormatting sqref="H40:H44">
    <cfRule type="containsText" dxfId="287" priority="344" operator="containsText" text="Muy Alta">
      <formula>NOT(ISERROR(SEARCH("Muy Alta",H40)))</formula>
    </cfRule>
    <cfRule type="containsText" dxfId="286" priority="345" operator="containsText" text="Alta">
      <formula>NOT(ISERROR(SEARCH("Alta",H40)))</formula>
    </cfRule>
    <cfRule type="containsText" dxfId="285" priority="346" operator="containsText" text="Muy Alta">
      <formula>NOT(ISERROR(SEARCH("Muy Alta",H40)))</formula>
    </cfRule>
    <cfRule type="containsText" dxfId="284" priority="351" operator="containsText" text="Muy Baja">
      <formula>NOT(ISERROR(SEARCH("Muy Baja",H40)))</formula>
    </cfRule>
    <cfRule type="containsText" dxfId="283" priority="352" operator="containsText" text="Baja">
      <formula>NOT(ISERROR(SEARCH("Baja",H40)))</formula>
    </cfRule>
    <cfRule type="containsText" dxfId="282" priority="353" operator="containsText" text="Media">
      <formula>NOT(ISERROR(SEARCH("Media",H40)))</formula>
    </cfRule>
    <cfRule type="containsText" dxfId="281" priority="354" operator="containsText" text="Alta">
      <formula>NOT(ISERROR(SEARCH("Alta",H40)))</formula>
    </cfRule>
    <cfRule type="containsText" dxfId="280" priority="356" operator="containsText" text="Muy Alta">
      <formula>NOT(ISERROR(SEARCH("Muy Alta",H40)))</formula>
    </cfRule>
  </conditionalFormatting>
  <conditionalFormatting sqref="I40:I44">
    <cfRule type="containsText" dxfId="279" priority="347" operator="containsText" text="Catastrófico">
      <formula>NOT(ISERROR(SEARCH("Catastrófico",I40)))</formula>
    </cfRule>
    <cfRule type="containsText" dxfId="278" priority="348" operator="containsText" text="Mayor">
      <formula>NOT(ISERROR(SEARCH("Mayor",I40)))</formula>
    </cfRule>
    <cfRule type="containsText" dxfId="277" priority="349" operator="containsText" text="Menor">
      <formula>NOT(ISERROR(SEARCH("Menor",I40)))</formula>
    </cfRule>
    <cfRule type="containsText" dxfId="276" priority="350" operator="containsText" text="Leve">
      <formula>NOT(ISERROR(SEARCH("Leve",I40)))</formula>
    </cfRule>
    <cfRule type="containsText" dxfId="275" priority="355" operator="containsText" text="Moderado">
      <formula>NOT(ISERROR(SEARCH("Moderado",I40)))</formula>
    </cfRule>
  </conditionalFormatting>
  <conditionalFormatting sqref="K40:K44">
    <cfRule type="containsText" dxfId="274" priority="342" operator="containsText" text="Media">
      <formula>NOT(ISERROR(SEARCH("Media",K40)))</formula>
    </cfRule>
  </conditionalFormatting>
  <conditionalFormatting sqref="L40:L44">
    <cfRule type="containsText" dxfId="273" priority="341" operator="containsText" text="Moderado">
      <formula>NOT(ISERROR(SEARCH("Moderado",L40)))</formula>
    </cfRule>
  </conditionalFormatting>
  <conditionalFormatting sqref="J40:J44">
    <cfRule type="containsText" dxfId="272" priority="340" operator="containsText" text="Moderado">
      <formula>NOT(ISERROR(SEARCH("Moderado",J40)))</formula>
    </cfRule>
  </conditionalFormatting>
  <conditionalFormatting sqref="J40:J44">
    <cfRule type="containsText" dxfId="271" priority="338" operator="containsText" text="Bajo">
      <formula>NOT(ISERROR(SEARCH("Bajo",J40)))</formula>
    </cfRule>
    <cfRule type="containsText" dxfId="270" priority="339" operator="containsText" text="Extremo">
      <formula>NOT(ISERROR(SEARCH("Extremo",J40)))</formula>
    </cfRule>
  </conditionalFormatting>
  <conditionalFormatting sqref="K40:K44">
    <cfRule type="containsText" dxfId="269" priority="336" operator="containsText" text="Baja">
      <formula>NOT(ISERROR(SEARCH("Baja",K40)))</formula>
    </cfRule>
    <cfRule type="containsText" dxfId="268" priority="337" operator="containsText" text="Muy Baja">
      <formula>NOT(ISERROR(SEARCH("Muy Baja",K40)))</formula>
    </cfRule>
  </conditionalFormatting>
  <conditionalFormatting sqref="K40:K44">
    <cfRule type="containsText" dxfId="267" priority="334" operator="containsText" text="Muy Alta">
      <formula>NOT(ISERROR(SEARCH("Muy Alta",K40)))</formula>
    </cfRule>
    <cfRule type="containsText" dxfId="266" priority="335" operator="containsText" text="Alta">
      <formula>NOT(ISERROR(SEARCH("Alta",K40)))</formula>
    </cfRule>
  </conditionalFormatting>
  <conditionalFormatting sqref="L40:L44">
    <cfRule type="containsText" dxfId="265" priority="330" operator="containsText" text="Catastrófico">
      <formula>NOT(ISERROR(SEARCH("Catastrófico",L40)))</formula>
    </cfRule>
    <cfRule type="containsText" dxfId="264" priority="331" operator="containsText" text="Mayor">
      <formula>NOT(ISERROR(SEARCH("Mayor",L40)))</formula>
    </cfRule>
    <cfRule type="containsText" dxfId="263" priority="332" operator="containsText" text="Menor">
      <formula>NOT(ISERROR(SEARCH("Menor",L40)))</formula>
    </cfRule>
    <cfRule type="containsText" dxfId="262" priority="333" operator="containsText" text="Leve">
      <formula>NOT(ISERROR(SEARCH("Leve",L40)))</formula>
    </cfRule>
  </conditionalFormatting>
  <conditionalFormatting sqref="K45:L45">
    <cfRule type="containsText" dxfId="261" priority="324" operator="containsText" text="3- Moderado">
      <formula>NOT(ISERROR(SEARCH("3- Moderado",K45)))</formula>
    </cfRule>
    <cfRule type="containsText" dxfId="260" priority="325" operator="containsText" text="6- Moderado">
      <formula>NOT(ISERROR(SEARCH("6- Moderado",K45)))</formula>
    </cfRule>
    <cfRule type="containsText" dxfId="259" priority="326" operator="containsText" text="4- Moderado">
      <formula>NOT(ISERROR(SEARCH("4- Moderado",K45)))</formula>
    </cfRule>
    <cfRule type="containsText" dxfId="258" priority="327" operator="containsText" text="3- Bajo">
      <formula>NOT(ISERROR(SEARCH("3- Bajo",K45)))</formula>
    </cfRule>
    <cfRule type="containsText" dxfId="257" priority="328" operator="containsText" text="4- Bajo">
      <formula>NOT(ISERROR(SEARCH("4- Bajo",K45)))</formula>
    </cfRule>
    <cfRule type="containsText" dxfId="256" priority="329" operator="containsText" text="1- Bajo">
      <formula>NOT(ISERROR(SEARCH("1- Bajo",K45)))</formula>
    </cfRule>
  </conditionalFormatting>
  <conditionalFormatting sqref="H45:I45">
    <cfRule type="containsText" dxfId="255" priority="318" operator="containsText" text="3- Moderado">
      <formula>NOT(ISERROR(SEARCH("3- Moderado",H45)))</formula>
    </cfRule>
    <cfRule type="containsText" dxfId="254" priority="319" operator="containsText" text="6- Moderado">
      <formula>NOT(ISERROR(SEARCH("6- Moderado",H45)))</formula>
    </cfRule>
    <cfRule type="containsText" dxfId="253" priority="320" operator="containsText" text="4- Moderado">
      <formula>NOT(ISERROR(SEARCH("4- Moderado",H45)))</formula>
    </cfRule>
    <cfRule type="containsText" dxfId="252" priority="321" operator="containsText" text="3- Bajo">
      <formula>NOT(ISERROR(SEARCH("3- Bajo",H45)))</formula>
    </cfRule>
    <cfRule type="containsText" dxfId="251" priority="322" operator="containsText" text="4- Bajo">
      <formula>NOT(ISERROR(SEARCH("4- Bajo",H45)))</formula>
    </cfRule>
    <cfRule type="containsText" dxfId="250" priority="323" operator="containsText" text="1- Bajo">
      <formula>NOT(ISERROR(SEARCH("1- Bajo",H45)))</formula>
    </cfRule>
  </conditionalFormatting>
  <conditionalFormatting sqref="A45 C45:E45">
    <cfRule type="containsText" dxfId="249" priority="312" operator="containsText" text="3- Moderado">
      <formula>NOT(ISERROR(SEARCH("3- Moderado",A45)))</formula>
    </cfRule>
    <cfRule type="containsText" dxfId="248" priority="313" operator="containsText" text="6- Moderado">
      <formula>NOT(ISERROR(SEARCH("6- Moderado",A45)))</formula>
    </cfRule>
    <cfRule type="containsText" dxfId="247" priority="314" operator="containsText" text="4- Moderado">
      <formula>NOT(ISERROR(SEARCH("4- Moderado",A45)))</formula>
    </cfRule>
    <cfRule type="containsText" dxfId="246" priority="315" operator="containsText" text="3- Bajo">
      <formula>NOT(ISERROR(SEARCH("3- Bajo",A45)))</formula>
    </cfRule>
    <cfRule type="containsText" dxfId="245" priority="316" operator="containsText" text="4- Bajo">
      <formula>NOT(ISERROR(SEARCH("4- Bajo",A45)))</formula>
    </cfRule>
    <cfRule type="containsText" dxfId="244" priority="317" operator="containsText" text="1- Bajo">
      <formula>NOT(ISERROR(SEARCH("1- Bajo",A45)))</formula>
    </cfRule>
  </conditionalFormatting>
  <conditionalFormatting sqref="F45:G45">
    <cfRule type="containsText" dxfId="243" priority="306" operator="containsText" text="3- Moderado">
      <formula>NOT(ISERROR(SEARCH("3- Moderado",F45)))</formula>
    </cfRule>
    <cfRule type="containsText" dxfId="242" priority="307" operator="containsText" text="6- Moderado">
      <formula>NOT(ISERROR(SEARCH("6- Moderado",F45)))</formula>
    </cfRule>
    <cfRule type="containsText" dxfId="241" priority="308" operator="containsText" text="4- Moderado">
      <formula>NOT(ISERROR(SEARCH("4- Moderado",F45)))</formula>
    </cfRule>
    <cfRule type="containsText" dxfId="240" priority="309" operator="containsText" text="3- Bajo">
      <formula>NOT(ISERROR(SEARCH("3- Bajo",F45)))</formula>
    </cfRule>
    <cfRule type="containsText" dxfId="239" priority="310" operator="containsText" text="4- Bajo">
      <formula>NOT(ISERROR(SEARCH("4- Bajo",F45)))</formula>
    </cfRule>
    <cfRule type="containsText" dxfId="238" priority="311" operator="containsText" text="1- Bajo">
      <formula>NOT(ISERROR(SEARCH("1- Bajo",F45)))</formula>
    </cfRule>
  </conditionalFormatting>
  <conditionalFormatting sqref="J45:J49">
    <cfRule type="containsText" dxfId="237" priority="301" operator="containsText" text="Bajo">
      <formula>NOT(ISERROR(SEARCH("Bajo",J45)))</formula>
    </cfRule>
    <cfRule type="containsText" dxfId="236" priority="302" operator="containsText" text="Moderado">
      <formula>NOT(ISERROR(SEARCH("Moderado",J45)))</formula>
    </cfRule>
    <cfRule type="containsText" dxfId="235" priority="303" operator="containsText" text="Alto">
      <formula>NOT(ISERROR(SEARCH("Alto",J45)))</formula>
    </cfRule>
    <cfRule type="containsText" dxfId="234" priority="304" operator="containsText" text="Extremo">
      <formula>NOT(ISERROR(SEARCH("Extremo",J45)))</formula>
    </cfRule>
    <cfRule type="colorScale" priority="305">
      <colorScale>
        <cfvo type="min"/>
        <cfvo type="max"/>
        <color rgb="FFFF7128"/>
        <color rgb="FFFFEF9C"/>
      </colorScale>
    </cfRule>
  </conditionalFormatting>
  <conditionalFormatting sqref="M45:M49">
    <cfRule type="containsText" dxfId="233" priority="276" operator="containsText" text="Moderado">
      <formula>NOT(ISERROR(SEARCH("Moderado",M45)))</formula>
    </cfRule>
    <cfRule type="containsText" dxfId="232" priority="296" operator="containsText" text="Bajo">
      <formula>NOT(ISERROR(SEARCH("Bajo",M45)))</formula>
    </cfRule>
    <cfRule type="containsText" dxfId="231" priority="297" operator="containsText" text="Moderado">
      <formula>NOT(ISERROR(SEARCH("Moderado",M45)))</formula>
    </cfRule>
    <cfRule type="containsText" dxfId="230" priority="298" operator="containsText" text="Alto">
      <formula>NOT(ISERROR(SEARCH("Alto",M45)))</formula>
    </cfRule>
    <cfRule type="containsText" dxfId="229" priority="299" operator="containsText" text="Extremo">
      <formula>NOT(ISERROR(SEARCH("Extremo",M45)))</formula>
    </cfRule>
    <cfRule type="colorScale" priority="300">
      <colorScale>
        <cfvo type="min"/>
        <cfvo type="max"/>
        <color rgb="FFFF7128"/>
        <color rgb="FFFFEF9C"/>
      </colorScale>
    </cfRule>
  </conditionalFormatting>
  <conditionalFormatting sqref="N45">
    <cfRule type="containsText" dxfId="228" priority="290" operator="containsText" text="3- Moderado">
      <formula>NOT(ISERROR(SEARCH("3- Moderado",N45)))</formula>
    </cfRule>
    <cfRule type="containsText" dxfId="227" priority="291" operator="containsText" text="6- Moderado">
      <formula>NOT(ISERROR(SEARCH("6- Moderado",N45)))</formula>
    </cfRule>
    <cfRule type="containsText" dxfId="226" priority="292" operator="containsText" text="4- Moderado">
      <formula>NOT(ISERROR(SEARCH("4- Moderado",N45)))</formula>
    </cfRule>
    <cfRule type="containsText" dxfId="225" priority="293" operator="containsText" text="3- Bajo">
      <formula>NOT(ISERROR(SEARCH("3- Bajo",N45)))</formula>
    </cfRule>
    <cfRule type="containsText" dxfId="224" priority="294" operator="containsText" text="4- Bajo">
      <formula>NOT(ISERROR(SEARCH("4- Bajo",N45)))</formula>
    </cfRule>
    <cfRule type="containsText" dxfId="223" priority="295" operator="containsText" text="1- Bajo">
      <formula>NOT(ISERROR(SEARCH("1- Bajo",N45)))</formula>
    </cfRule>
  </conditionalFormatting>
  <conditionalFormatting sqref="H45:H49">
    <cfRule type="containsText" dxfId="222" priority="277" operator="containsText" text="Muy Alta">
      <formula>NOT(ISERROR(SEARCH("Muy Alta",H45)))</formula>
    </cfRule>
    <cfRule type="containsText" dxfId="221" priority="278" operator="containsText" text="Alta">
      <formula>NOT(ISERROR(SEARCH("Alta",H45)))</formula>
    </cfRule>
    <cfRule type="containsText" dxfId="220" priority="279" operator="containsText" text="Muy Alta">
      <formula>NOT(ISERROR(SEARCH("Muy Alta",H45)))</formula>
    </cfRule>
    <cfRule type="containsText" dxfId="219" priority="284" operator="containsText" text="Muy Baja">
      <formula>NOT(ISERROR(SEARCH("Muy Baja",H45)))</formula>
    </cfRule>
    <cfRule type="containsText" dxfId="218" priority="285" operator="containsText" text="Baja">
      <formula>NOT(ISERROR(SEARCH("Baja",H45)))</formula>
    </cfRule>
    <cfRule type="containsText" dxfId="217" priority="286" operator="containsText" text="Media">
      <formula>NOT(ISERROR(SEARCH("Media",H45)))</formula>
    </cfRule>
    <cfRule type="containsText" dxfId="216" priority="287" operator="containsText" text="Alta">
      <formula>NOT(ISERROR(SEARCH("Alta",H45)))</formula>
    </cfRule>
    <cfRule type="containsText" dxfId="215" priority="289" operator="containsText" text="Muy Alta">
      <formula>NOT(ISERROR(SEARCH("Muy Alta",H45)))</formula>
    </cfRule>
  </conditionalFormatting>
  <conditionalFormatting sqref="I45:I49">
    <cfRule type="containsText" dxfId="214" priority="280" operator="containsText" text="Catastrófico">
      <formula>NOT(ISERROR(SEARCH("Catastrófico",I45)))</formula>
    </cfRule>
    <cfRule type="containsText" dxfId="213" priority="281" operator="containsText" text="Mayor">
      <formula>NOT(ISERROR(SEARCH("Mayor",I45)))</formula>
    </cfRule>
    <cfRule type="containsText" dxfId="212" priority="282" operator="containsText" text="Menor">
      <formula>NOT(ISERROR(SEARCH("Menor",I45)))</formula>
    </cfRule>
    <cfRule type="containsText" dxfId="211" priority="283" operator="containsText" text="Leve">
      <formula>NOT(ISERROR(SEARCH("Leve",I45)))</formula>
    </cfRule>
    <cfRule type="containsText" dxfId="210" priority="288" operator="containsText" text="Moderado">
      <formula>NOT(ISERROR(SEARCH("Moderado",I45)))</formula>
    </cfRule>
  </conditionalFormatting>
  <conditionalFormatting sqref="K45:K49">
    <cfRule type="containsText" dxfId="209" priority="275" operator="containsText" text="Media">
      <formula>NOT(ISERROR(SEARCH("Media",K45)))</formula>
    </cfRule>
  </conditionalFormatting>
  <conditionalFormatting sqref="L45:L49">
    <cfRule type="containsText" dxfId="208" priority="274" operator="containsText" text="Moderado">
      <formula>NOT(ISERROR(SEARCH("Moderado",L45)))</formula>
    </cfRule>
  </conditionalFormatting>
  <conditionalFormatting sqref="J45:J49">
    <cfRule type="containsText" dxfId="207" priority="273" operator="containsText" text="Moderado">
      <formula>NOT(ISERROR(SEARCH("Moderado",J45)))</formula>
    </cfRule>
  </conditionalFormatting>
  <conditionalFormatting sqref="J45:J49">
    <cfRule type="containsText" dxfId="206" priority="271" operator="containsText" text="Bajo">
      <formula>NOT(ISERROR(SEARCH("Bajo",J45)))</formula>
    </cfRule>
    <cfRule type="containsText" dxfId="205" priority="272" operator="containsText" text="Extremo">
      <formula>NOT(ISERROR(SEARCH("Extremo",J45)))</formula>
    </cfRule>
  </conditionalFormatting>
  <conditionalFormatting sqref="K45:K49">
    <cfRule type="containsText" dxfId="204" priority="269" operator="containsText" text="Baja">
      <formula>NOT(ISERROR(SEARCH("Baja",K45)))</formula>
    </cfRule>
    <cfRule type="containsText" dxfId="203" priority="270" operator="containsText" text="Muy Baja">
      <formula>NOT(ISERROR(SEARCH("Muy Baja",K45)))</formula>
    </cfRule>
  </conditionalFormatting>
  <conditionalFormatting sqref="K45:K49">
    <cfRule type="containsText" dxfId="202" priority="267" operator="containsText" text="Muy Alta">
      <formula>NOT(ISERROR(SEARCH("Muy Alta",K45)))</formula>
    </cfRule>
    <cfRule type="containsText" dxfId="201" priority="268" operator="containsText" text="Alta">
      <formula>NOT(ISERROR(SEARCH("Alta",K45)))</formula>
    </cfRule>
  </conditionalFormatting>
  <conditionalFormatting sqref="L45:L49">
    <cfRule type="containsText" dxfId="200" priority="263" operator="containsText" text="Catastrófico">
      <formula>NOT(ISERROR(SEARCH("Catastrófico",L45)))</formula>
    </cfRule>
    <cfRule type="containsText" dxfId="199" priority="264" operator="containsText" text="Mayor">
      <formula>NOT(ISERROR(SEARCH("Mayor",L45)))</formula>
    </cfRule>
    <cfRule type="containsText" dxfId="198" priority="265" operator="containsText" text="Menor">
      <formula>NOT(ISERROR(SEARCH("Menor",L45)))</formula>
    </cfRule>
    <cfRule type="containsText" dxfId="197" priority="266" operator="containsText" text="Leve">
      <formula>NOT(ISERROR(SEARCH("Leve",L45)))</formula>
    </cfRule>
  </conditionalFormatting>
  <conditionalFormatting sqref="K50:L50">
    <cfRule type="containsText" dxfId="196" priority="257" operator="containsText" text="3- Moderado">
      <formula>NOT(ISERROR(SEARCH("3- Moderado",K50)))</formula>
    </cfRule>
    <cfRule type="containsText" dxfId="195" priority="258" operator="containsText" text="6- Moderado">
      <formula>NOT(ISERROR(SEARCH("6- Moderado",K50)))</formula>
    </cfRule>
    <cfRule type="containsText" dxfId="194" priority="259" operator="containsText" text="4- Moderado">
      <formula>NOT(ISERROR(SEARCH("4- Moderado",K50)))</formula>
    </cfRule>
    <cfRule type="containsText" dxfId="193" priority="260" operator="containsText" text="3- Bajo">
      <formula>NOT(ISERROR(SEARCH("3- Bajo",K50)))</formula>
    </cfRule>
    <cfRule type="containsText" dxfId="192" priority="261" operator="containsText" text="4- Bajo">
      <formula>NOT(ISERROR(SEARCH("4- Bajo",K50)))</formula>
    </cfRule>
    <cfRule type="containsText" dxfId="191" priority="262" operator="containsText" text="1- Bajo">
      <formula>NOT(ISERROR(SEARCH("1- Bajo",K50)))</formula>
    </cfRule>
  </conditionalFormatting>
  <conditionalFormatting sqref="H50:I50">
    <cfRule type="containsText" dxfId="190" priority="251" operator="containsText" text="3- Moderado">
      <formula>NOT(ISERROR(SEARCH("3- Moderado",H50)))</formula>
    </cfRule>
    <cfRule type="containsText" dxfId="189" priority="252" operator="containsText" text="6- Moderado">
      <formula>NOT(ISERROR(SEARCH("6- Moderado",H50)))</formula>
    </cfRule>
    <cfRule type="containsText" dxfId="188" priority="253" operator="containsText" text="4- Moderado">
      <formula>NOT(ISERROR(SEARCH("4- Moderado",H50)))</formula>
    </cfRule>
    <cfRule type="containsText" dxfId="187" priority="254" operator="containsText" text="3- Bajo">
      <formula>NOT(ISERROR(SEARCH("3- Bajo",H50)))</formula>
    </cfRule>
    <cfRule type="containsText" dxfId="186" priority="255" operator="containsText" text="4- Bajo">
      <formula>NOT(ISERROR(SEARCH("4- Bajo",H50)))</formula>
    </cfRule>
    <cfRule type="containsText" dxfId="185" priority="256" operator="containsText" text="1- Bajo">
      <formula>NOT(ISERROR(SEARCH("1- Bajo",H50)))</formula>
    </cfRule>
  </conditionalFormatting>
  <conditionalFormatting sqref="A50 C50:E50">
    <cfRule type="containsText" dxfId="184" priority="245" operator="containsText" text="3- Moderado">
      <formula>NOT(ISERROR(SEARCH("3- Moderado",A50)))</formula>
    </cfRule>
    <cfRule type="containsText" dxfId="183" priority="246" operator="containsText" text="6- Moderado">
      <formula>NOT(ISERROR(SEARCH("6- Moderado",A50)))</formula>
    </cfRule>
    <cfRule type="containsText" dxfId="182" priority="247" operator="containsText" text="4- Moderado">
      <formula>NOT(ISERROR(SEARCH("4- Moderado",A50)))</formula>
    </cfRule>
    <cfRule type="containsText" dxfId="181" priority="248" operator="containsText" text="3- Bajo">
      <formula>NOT(ISERROR(SEARCH("3- Bajo",A50)))</formula>
    </cfRule>
    <cfRule type="containsText" dxfId="180" priority="249" operator="containsText" text="4- Bajo">
      <formula>NOT(ISERROR(SEARCH("4- Bajo",A50)))</formula>
    </cfRule>
    <cfRule type="containsText" dxfId="179" priority="250" operator="containsText" text="1- Bajo">
      <formula>NOT(ISERROR(SEARCH("1- Bajo",A50)))</formula>
    </cfRule>
  </conditionalFormatting>
  <conditionalFormatting sqref="F50:G50">
    <cfRule type="containsText" dxfId="178" priority="239" operator="containsText" text="3- Moderado">
      <formula>NOT(ISERROR(SEARCH("3- Moderado",F50)))</formula>
    </cfRule>
    <cfRule type="containsText" dxfId="177" priority="240" operator="containsText" text="6- Moderado">
      <formula>NOT(ISERROR(SEARCH("6- Moderado",F50)))</formula>
    </cfRule>
    <cfRule type="containsText" dxfId="176" priority="241" operator="containsText" text="4- Moderado">
      <formula>NOT(ISERROR(SEARCH("4- Moderado",F50)))</formula>
    </cfRule>
    <cfRule type="containsText" dxfId="175" priority="242" operator="containsText" text="3- Bajo">
      <formula>NOT(ISERROR(SEARCH("3- Bajo",F50)))</formula>
    </cfRule>
    <cfRule type="containsText" dxfId="174" priority="243" operator="containsText" text="4- Bajo">
      <formula>NOT(ISERROR(SEARCH("4- Bajo",F50)))</formula>
    </cfRule>
    <cfRule type="containsText" dxfId="173" priority="244" operator="containsText" text="1- Bajo">
      <formula>NOT(ISERROR(SEARCH("1- Bajo",F50)))</formula>
    </cfRule>
  </conditionalFormatting>
  <conditionalFormatting sqref="J50:J54">
    <cfRule type="containsText" dxfId="172" priority="234" operator="containsText" text="Bajo">
      <formula>NOT(ISERROR(SEARCH("Bajo",J50)))</formula>
    </cfRule>
    <cfRule type="containsText" dxfId="171" priority="235" operator="containsText" text="Moderado">
      <formula>NOT(ISERROR(SEARCH("Moderado",J50)))</formula>
    </cfRule>
    <cfRule type="containsText" dxfId="170" priority="236" operator="containsText" text="Alto">
      <formula>NOT(ISERROR(SEARCH("Alto",J50)))</formula>
    </cfRule>
    <cfRule type="containsText" dxfId="169" priority="237" operator="containsText" text="Extremo">
      <formula>NOT(ISERROR(SEARCH("Extremo",J50)))</formula>
    </cfRule>
    <cfRule type="colorScale" priority="238">
      <colorScale>
        <cfvo type="min"/>
        <cfvo type="max"/>
        <color rgb="FFFF7128"/>
        <color rgb="FFFFEF9C"/>
      </colorScale>
    </cfRule>
  </conditionalFormatting>
  <conditionalFormatting sqref="M50:M54">
    <cfRule type="containsText" dxfId="168" priority="209" operator="containsText" text="Moderado">
      <formula>NOT(ISERROR(SEARCH("Moderado",M50)))</formula>
    </cfRule>
    <cfRule type="containsText" dxfId="167" priority="229" operator="containsText" text="Bajo">
      <formula>NOT(ISERROR(SEARCH("Bajo",M50)))</formula>
    </cfRule>
    <cfRule type="containsText" dxfId="166" priority="230" operator="containsText" text="Moderado">
      <formula>NOT(ISERROR(SEARCH("Moderado",M50)))</formula>
    </cfRule>
    <cfRule type="containsText" dxfId="165" priority="231" operator="containsText" text="Alto">
      <formula>NOT(ISERROR(SEARCH("Alto",M50)))</formula>
    </cfRule>
    <cfRule type="containsText" dxfId="164" priority="232" operator="containsText" text="Extremo">
      <formula>NOT(ISERROR(SEARCH("Extremo",M50)))</formula>
    </cfRule>
    <cfRule type="colorScale" priority="233">
      <colorScale>
        <cfvo type="min"/>
        <cfvo type="max"/>
        <color rgb="FFFF7128"/>
        <color rgb="FFFFEF9C"/>
      </colorScale>
    </cfRule>
  </conditionalFormatting>
  <conditionalFormatting sqref="N50">
    <cfRule type="containsText" dxfId="163" priority="223" operator="containsText" text="3- Moderado">
      <formula>NOT(ISERROR(SEARCH("3- Moderado",N50)))</formula>
    </cfRule>
    <cfRule type="containsText" dxfId="162" priority="224" operator="containsText" text="6- Moderado">
      <formula>NOT(ISERROR(SEARCH("6- Moderado",N50)))</formula>
    </cfRule>
    <cfRule type="containsText" dxfId="161" priority="225" operator="containsText" text="4- Moderado">
      <formula>NOT(ISERROR(SEARCH("4- Moderado",N50)))</formula>
    </cfRule>
    <cfRule type="containsText" dxfId="160" priority="226" operator="containsText" text="3- Bajo">
      <formula>NOT(ISERROR(SEARCH("3- Bajo",N50)))</formula>
    </cfRule>
    <cfRule type="containsText" dxfId="159" priority="227" operator="containsText" text="4- Bajo">
      <formula>NOT(ISERROR(SEARCH("4- Bajo",N50)))</formula>
    </cfRule>
    <cfRule type="containsText" dxfId="158" priority="228" operator="containsText" text="1- Bajo">
      <formula>NOT(ISERROR(SEARCH("1- Bajo",N50)))</formula>
    </cfRule>
  </conditionalFormatting>
  <conditionalFormatting sqref="H50:H54">
    <cfRule type="containsText" dxfId="157" priority="210" operator="containsText" text="Muy Alta">
      <formula>NOT(ISERROR(SEARCH("Muy Alta",H50)))</formula>
    </cfRule>
    <cfRule type="containsText" dxfId="156" priority="211" operator="containsText" text="Alta">
      <formula>NOT(ISERROR(SEARCH("Alta",H50)))</formula>
    </cfRule>
    <cfRule type="containsText" dxfId="155" priority="212" operator="containsText" text="Muy Alta">
      <formula>NOT(ISERROR(SEARCH("Muy Alta",H50)))</formula>
    </cfRule>
    <cfRule type="containsText" dxfId="154" priority="217" operator="containsText" text="Muy Baja">
      <formula>NOT(ISERROR(SEARCH("Muy Baja",H50)))</formula>
    </cfRule>
    <cfRule type="containsText" dxfId="153" priority="218" operator="containsText" text="Baja">
      <formula>NOT(ISERROR(SEARCH("Baja",H50)))</formula>
    </cfRule>
    <cfRule type="containsText" dxfId="152" priority="219" operator="containsText" text="Media">
      <formula>NOT(ISERROR(SEARCH("Media",H50)))</formula>
    </cfRule>
    <cfRule type="containsText" dxfId="151" priority="220" operator="containsText" text="Alta">
      <formula>NOT(ISERROR(SEARCH("Alta",H50)))</formula>
    </cfRule>
    <cfRule type="containsText" dxfId="150" priority="222" operator="containsText" text="Muy Alta">
      <formula>NOT(ISERROR(SEARCH("Muy Alta",H50)))</formula>
    </cfRule>
  </conditionalFormatting>
  <conditionalFormatting sqref="I50:I54">
    <cfRule type="containsText" dxfId="149" priority="213" operator="containsText" text="Catastrófico">
      <formula>NOT(ISERROR(SEARCH("Catastrófico",I50)))</formula>
    </cfRule>
    <cfRule type="containsText" dxfId="148" priority="214" operator="containsText" text="Mayor">
      <formula>NOT(ISERROR(SEARCH("Mayor",I50)))</formula>
    </cfRule>
    <cfRule type="containsText" dxfId="147" priority="215" operator="containsText" text="Menor">
      <formula>NOT(ISERROR(SEARCH("Menor",I50)))</formula>
    </cfRule>
    <cfRule type="containsText" dxfId="146" priority="216" operator="containsText" text="Leve">
      <formula>NOT(ISERROR(SEARCH("Leve",I50)))</formula>
    </cfRule>
    <cfRule type="containsText" dxfId="145" priority="221" operator="containsText" text="Moderado">
      <formula>NOT(ISERROR(SEARCH("Moderado",I50)))</formula>
    </cfRule>
  </conditionalFormatting>
  <conditionalFormatting sqref="K50:K54">
    <cfRule type="containsText" dxfId="144" priority="208" operator="containsText" text="Media">
      <formula>NOT(ISERROR(SEARCH("Media",K50)))</formula>
    </cfRule>
  </conditionalFormatting>
  <conditionalFormatting sqref="L50:L54">
    <cfRule type="containsText" dxfId="143" priority="207" operator="containsText" text="Moderado">
      <formula>NOT(ISERROR(SEARCH("Moderado",L50)))</formula>
    </cfRule>
  </conditionalFormatting>
  <conditionalFormatting sqref="J50:J54">
    <cfRule type="containsText" dxfId="142" priority="206" operator="containsText" text="Moderado">
      <formula>NOT(ISERROR(SEARCH("Moderado",J50)))</formula>
    </cfRule>
  </conditionalFormatting>
  <conditionalFormatting sqref="J50:J54">
    <cfRule type="containsText" dxfId="141" priority="204" operator="containsText" text="Bajo">
      <formula>NOT(ISERROR(SEARCH("Bajo",J50)))</formula>
    </cfRule>
    <cfRule type="containsText" dxfId="140" priority="205" operator="containsText" text="Extremo">
      <formula>NOT(ISERROR(SEARCH("Extremo",J50)))</formula>
    </cfRule>
  </conditionalFormatting>
  <conditionalFormatting sqref="K50:K54">
    <cfRule type="containsText" dxfId="139" priority="202" operator="containsText" text="Baja">
      <formula>NOT(ISERROR(SEARCH("Baja",K50)))</formula>
    </cfRule>
    <cfRule type="containsText" dxfId="138" priority="203" operator="containsText" text="Muy Baja">
      <formula>NOT(ISERROR(SEARCH("Muy Baja",K50)))</formula>
    </cfRule>
  </conditionalFormatting>
  <conditionalFormatting sqref="K50:K54">
    <cfRule type="containsText" dxfId="137" priority="200" operator="containsText" text="Muy Alta">
      <formula>NOT(ISERROR(SEARCH("Muy Alta",K50)))</formula>
    </cfRule>
    <cfRule type="containsText" dxfId="136" priority="201" operator="containsText" text="Alta">
      <formula>NOT(ISERROR(SEARCH("Alta",K50)))</formula>
    </cfRule>
  </conditionalFormatting>
  <conditionalFormatting sqref="L50:L54">
    <cfRule type="containsText" dxfId="135" priority="196" operator="containsText" text="Catastrófico">
      <formula>NOT(ISERROR(SEARCH("Catastrófico",L50)))</formula>
    </cfRule>
    <cfRule type="containsText" dxfId="134" priority="197" operator="containsText" text="Mayor">
      <formula>NOT(ISERROR(SEARCH("Mayor",L50)))</formula>
    </cfRule>
    <cfRule type="containsText" dxfId="133" priority="198" operator="containsText" text="Menor">
      <formula>NOT(ISERROR(SEARCH("Menor",L50)))</formula>
    </cfRule>
    <cfRule type="containsText" dxfId="132" priority="199" operator="containsText" text="Leve">
      <formula>NOT(ISERROR(SEARCH("Leve",L50)))</formula>
    </cfRule>
  </conditionalFormatting>
  <conditionalFormatting sqref="K55:L55">
    <cfRule type="containsText" dxfId="131" priority="190" operator="containsText" text="3- Moderado">
      <formula>NOT(ISERROR(SEARCH("3- Moderado",K55)))</formula>
    </cfRule>
    <cfRule type="containsText" dxfId="130" priority="191" operator="containsText" text="6- Moderado">
      <formula>NOT(ISERROR(SEARCH("6- Moderado",K55)))</formula>
    </cfRule>
    <cfRule type="containsText" dxfId="129" priority="192" operator="containsText" text="4- Moderado">
      <formula>NOT(ISERROR(SEARCH("4- Moderado",K55)))</formula>
    </cfRule>
    <cfRule type="containsText" dxfId="128" priority="193" operator="containsText" text="3- Bajo">
      <formula>NOT(ISERROR(SEARCH("3- Bajo",K55)))</formula>
    </cfRule>
    <cfRule type="containsText" dxfId="127" priority="194" operator="containsText" text="4- Bajo">
      <formula>NOT(ISERROR(SEARCH("4- Bajo",K55)))</formula>
    </cfRule>
    <cfRule type="containsText" dxfId="126" priority="195" operator="containsText" text="1- Bajo">
      <formula>NOT(ISERROR(SEARCH("1- Bajo",K55)))</formula>
    </cfRule>
  </conditionalFormatting>
  <conditionalFormatting sqref="H55:I55">
    <cfRule type="containsText" dxfId="125" priority="184" operator="containsText" text="3- Moderado">
      <formula>NOT(ISERROR(SEARCH("3- Moderado",H55)))</formula>
    </cfRule>
    <cfRule type="containsText" dxfId="124" priority="185" operator="containsText" text="6- Moderado">
      <formula>NOT(ISERROR(SEARCH("6- Moderado",H55)))</formula>
    </cfRule>
    <cfRule type="containsText" dxfId="123" priority="186" operator="containsText" text="4- Moderado">
      <formula>NOT(ISERROR(SEARCH("4- Moderado",H55)))</formula>
    </cfRule>
    <cfRule type="containsText" dxfId="122" priority="187" operator="containsText" text="3- Bajo">
      <formula>NOT(ISERROR(SEARCH("3- Bajo",H55)))</formula>
    </cfRule>
    <cfRule type="containsText" dxfId="121" priority="188" operator="containsText" text="4- Bajo">
      <formula>NOT(ISERROR(SEARCH("4- Bajo",H55)))</formula>
    </cfRule>
    <cfRule type="containsText" dxfId="120" priority="189" operator="containsText" text="1- Bajo">
      <formula>NOT(ISERROR(SEARCH("1- Bajo",H55)))</formula>
    </cfRule>
  </conditionalFormatting>
  <conditionalFormatting sqref="A55 C55:E55">
    <cfRule type="containsText" dxfId="119" priority="178" operator="containsText" text="3- Moderado">
      <formula>NOT(ISERROR(SEARCH("3- Moderado",A55)))</formula>
    </cfRule>
    <cfRule type="containsText" dxfId="118" priority="179" operator="containsText" text="6- Moderado">
      <formula>NOT(ISERROR(SEARCH("6- Moderado",A55)))</formula>
    </cfRule>
    <cfRule type="containsText" dxfId="117" priority="180" operator="containsText" text="4- Moderado">
      <formula>NOT(ISERROR(SEARCH("4- Moderado",A55)))</formula>
    </cfRule>
    <cfRule type="containsText" dxfId="116" priority="181" operator="containsText" text="3- Bajo">
      <formula>NOT(ISERROR(SEARCH("3- Bajo",A55)))</formula>
    </cfRule>
    <cfRule type="containsText" dxfId="115" priority="182" operator="containsText" text="4- Bajo">
      <formula>NOT(ISERROR(SEARCH("4- Bajo",A55)))</formula>
    </cfRule>
    <cfRule type="containsText" dxfId="114" priority="183" operator="containsText" text="1- Bajo">
      <formula>NOT(ISERROR(SEARCH("1- Bajo",A55)))</formula>
    </cfRule>
  </conditionalFormatting>
  <conditionalFormatting sqref="F55:G55">
    <cfRule type="containsText" dxfId="113" priority="172" operator="containsText" text="3- Moderado">
      <formula>NOT(ISERROR(SEARCH("3- Moderado",F55)))</formula>
    </cfRule>
    <cfRule type="containsText" dxfId="112" priority="173" operator="containsText" text="6- Moderado">
      <formula>NOT(ISERROR(SEARCH("6- Moderado",F55)))</formula>
    </cfRule>
    <cfRule type="containsText" dxfId="111" priority="174" operator="containsText" text="4- Moderado">
      <formula>NOT(ISERROR(SEARCH("4- Moderado",F55)))</formula>
    </cfRule>
    <cfRule type="containsText" dxfId="110" priority="175" operator="containsText" text="3- Bajo">
      <formula>NOT(ISERROR(SEARCH("3- Bajo",F55)))</formula>
    </cfRule>
    <cfRule type="containsText" dxfId="109" priority="176" operator="containsText" text="4- Bajo">
      <formula>NOT(ISERROR(SEARCH("4- Bajo",F55)))</formula>
    </cfRule>
    <cfRule type="containsText" dxfId="108" priority="177" operator="containsText" text="1- Bajo">
      <formula>NOT(ISERROR(SEARCH("1- Bajo",F55)))</formula>
    </cfRule>
  </conditionalFormatting>
  <conditionalFormatting sqref="J55:J59">
    <cfRule type="containsText" dxfId="107" priority="167" operator="containsText" text="Bajo">
      <formula>NOT(ISERROR(SEARCH("Bajo",J55)))</formula>
    </cfRule>
    <cfRule type="containsText" dxfId="106" priority="168" operator="containsText" text="Moderado">
      <formula>NOT(ISERROR(SEARCH("Moderado",J55)))</formula>
    </cfRule>
    <cfRule type="containsText" dxfId="105" priority="169" operator="containsText" text="Alto">
      <formula>NOT(ISERROR(SEARCH("Alto",J55)))</formula>
    </cfRule>
    <cfRule type="containsText" dxfId="104" priority="170" operator="containsText" text="Extremo">
      <formula>NOT(ISERROR(SEARCH("Extremo",J55)))</formula>
    </cfRule>
    <cfRule type="colorScale" priority="171">
      <colorScale>
        <cfvo type="min"/>
        <cfvo type="max"/>
        <color rgb="FFFF7128"/>
        <color rgb="FFFFEF9C"/>
      </colorScale>
    </cfRule>
  </conditionalFormatting>
  <conditionalFormatting sqref="M55:M59">
    <cfRule type="containsText" dxfId="103" priority="142" operator="containsText" text="Moderado">
      <formula>NOT(ISERROR(SEARCH("Moderado",M55)))</formula>
    </cfRule>
    <cfRule type="containsText" dxfId="102" priority="162" operator="containsText" text="Bajo">
      <formula>NOT(ISERROR(SEARCH("Bajo",M55)))</formula>
    </cfRule>
    <cfRule type="containsText" dxfId="101" priority="163" operator="containsText" text="Moderado">
      <formula>NOT(ISERROR(SEARCH("Moderado",M55)))</formula>
    </cfRule>
    <cfRule type="containsText" dxfId="100" priority="164" operator="containsText" text="Alto">
      <formula>NOT(ISERROR(SEARCH("Alto",M55)))</formula>
    </cfRule>
    <cfRule type="containsText" dxfId="99" priority="165" operator="containsText" text="Extremo">
      <formula>NOT(ISERROR(SEARCH("Extremo",M55)))</formula>
    </cfRule>
    <cfRule type="colorScale" priority="166">
      <colorScale>
        <cfvo type="min"/>
        <cfvo type="max"/>
        <color rgb="FFFF7128"/>
        <color rgb="FFFFEF9C"/>
      </colorScale>
    </cfRule>
  </conditionalFormatting>
  <conditionalFormatting sqref="N55">
    <cfRule type="containsText" dxfId="98" priority="156" operator="containsText" text="3- Moderado">
      <formula>NOT(ISERROR(SEARCH("3- Moderado",N55)))</formula>
    </cfRule>
    <cfRule type="containsText" dxfId="97" priority="157" operator="containsText" text="6- Moderado">
      <formula>NOT(ISERROR(SEARCH("6- Moderado",N55)))</formula>
    </cfRule>
    <cfRule type="containsText" dxfId="96" priority="158" operator="containsText" text="4- Moderado">
      <formula>NOT(ISERROR(SEARCH("4- Moderado",N55)))</formula>
    </cfRule>
    <cfRule type="containsText" dxfId="95" priority="159" operator="containsText" text="3- Bajo">
      <formula>NOT(ISERROR(SEARCH("3- Bajo",N55)))</formula>
    </cfRule>
    <cfRule type="containsText" dxfId="94" priority="160" operator="containsText" text="4- Bajo">
      <formula>NOT(ISERROR(SEARCH("4- Bajo",N55)))</formula>
    </cfRule>
    <cfRule type="containsText" dxfId="93" priority="161" operator="containsText" text="1- Bajo">
      <formula>NOT(ISERROR(SEARCH("1- Bajo",N55)))</formula>
    </cfRule>
  </conditionalFormatting>
  <conditionalFormatting sqref="H55:H59">
    <cfRule type="containsText" dxfId="92" priority="143" operator="containsText" text="Muy Alta">
      <formula>NOT(ISERROR(SEARCH("Muy Alta",H55)))</formula>
    </cfRule>
    <cfRule type="containsText" dxfId="91" priority="144" operator="containsText" text="Alta">
      <formula>NOT(ISERROR(SEARCH("Alta",H55)))</formula>
    </cfRule>
    <cfRule type="containsText" dxfId="90" priority="145" operator="containsText" text="Muy Alta">
      <formula>NOT(ISERROR(SEARCH("Muy Alta",H55)))</formula>
    </cfRule>
    <cfRule type="containsText" dxfId="89" priority="150" operator="containsText" text="Muy Baja">
      <formula>NOT(ISERROR(SEARCH("Muy Baja",H55)))</formula>
    </cfRule>
    <cfRule type="containsText" dxfId="88" priority="151" operator="containsText" text="Baja">
      <formula>NOT(ISERROR(SEARCH("Baja",H55)))</formula>
    </cfRule>
    <cfRule type="containsText" dxfId="87" priority="152" operator="containsText" text="Media">
      <formula>NOT(ISERROR(SEARCH("Media",H55)))</formula>
    </cfRule>
    <cfRule type="containsText" dxfId="86" priority="153" operator="containsText" text="Alta">
      <formula>NOT(ISERROR(SEARCH("Alta",H55)))</formula>
    </cfRule>
    <cfRule type="containsText" dxfId="85" priority="155" operator="containsText" text="Muy Alta">
      <formula>NOT(ISERROR(SEARCH("Muy Alta",H55)))</formula>
    </cfRule>
  </conditionalFormatting>
  <conditionalFormatting sqref="I55:I59">
    <cfRule type="containsText" dxfId="84" priority="146" operator="containsText" text="Catastrófico">
      <formula>NOT(ISERROR(SEARCH("Catastrófico",I55)))</formula>
    </cfRule>
    <cfRule type="containsText" dxfId="83" priority="147" operator="containsText" text="Mayor">
      <formula>NOT(ISERROR(SEARCH("Mayor",I55)))</formula>
    </cfRule>
    <cfRule type="containsText" dxfId="82" priority="148" operator="containsText" text="Menor">
      <formula>NOT(ISERROR(SEARCH("Menor",I55)))</formula>
    </cfRule>
    <cfRule type="containsText" dxfId="81" priority="149" operator="containsText" text="Leve">
      <formula>NOT(ISERROR(SEARCH("Leve",I55)))</formula>
    </cfRule>
    <cfRule type="containsText" dxfId="80" priority="154" operator="containsText" text="Moderado">
      <formula>NOT(ISERROR(SEARCH("Moderado",I55)))</formula>
    </cfRule>
  </conditionalFormatting>
  <conditionalFormatting sqref="K55:K59">
    <cfRule type="containsText" dxfId="79" priority="141" operator="containsText" text="Media">
      <formula>NOT(ISERROR(SEARCH("Media",K55)))</formula>
    </cfRule>
  </conditionalFormatting>
  <conditionalFormatting sqref="L55:L59">
    <cfRule type="containsText" dxfId="78" priority="140" operator="containsText" text="Moderado">
      <formula>NOT(ISERROR(SEARCH("Moderado",L55)))</formula>
    </cfRule>
  </conditionalFormatting>
  <conditionalFormatting sqref="J55:J59">
    <cfRule type="containsText" dxfId="77" priority="139" operator="containsText" text="Moderado">
      <formula>NOT(ISERROR(SEARCH("Moderado",J55)))</formula>
    </cfRule>
  </conditionalFormatting>
  <conditionalFormatting sqref="J55:J59">
    <cfRule type="containsText" dxfId="76" priority="137" operator="containsText" text="Bajo">
      <formula>NOT(ISERROR(SEARCH("Bajo",J55)))</formula>
    </cfRule>
    <cfRule type="containsText" dxfId="75" priority="138" operator="containsText" text="Extremo">
      <formula>NOT(ISERROR(SEARCH("Extremo",J55)))</formula>
    </cfRule>
  </conditionalFormatting>
  <conditionalFormatting sqref="K55:K59">
    <cfRule type="containsText" dxfId="74" priority="135" operator="containsText" text="Baja">
      <formula>NOT(ISERROR(SEARCH("Baja",K55)))</formula>
    </cfRule>
    <cfRule type="containsText" dxfId="73" priority="136" operator="containsText" text="Muy Baja">
      <formula>NOT(ISERROR(SEARCH("Muy Baja",K55)))</formula>
    </cfRule>
  </conditionalFormatting>
  <conditionalFormatting sqref="K55:K59">
    <cfRule type="containsText" dxfId="72" priority="133" operator="containsText" text="Muy Alta">
      <formula>NOT(ISERROR(SEARCH("Muy Alta",K55)))</formula>
    </cfRule>
    <cfRule type="containsText" dxfId="71" priority="134" operator="containsText" text="Alta">
      <formula>NOT(ISERROR(SEARCH("Alta",K55)))</formula>
    </cfRule>
  </conditionalFormatting>
  <conditionalFormatting sqref="L55:L59">
    <cfRule type="containsText" dxfId="70" priority="129" operator="containsText" text="Catastrófico">
      <formula>NOT(ISERROR(SEARCH("Catastrófico",L55)))</formula>
    </cfRule>
    <cfRule type="containsText" dxfId="69" priority="130" operator="containsText" text="Mayor">
      <formula>NOT(ISERROR(SEARCH("Mayor",L55)))</formula>
    </cfRule>
    <cfRule type="containsText" dxfId="68" priority="131" operator="containsText" text="Menor">
      <formula>NOT(ISERROR(SEARCH("Menor",L55)))</formula>
    </cfRule>
    <cfRule type="containsText" dxfId="67" priority="132" operator="containsText" text="Leve">
      <formula>NOT(ISERROR(SEARCH("Leve",L55)))</formula>
    </cfRule>
  </conditionalFormatting>
  <conditionalFormatting sqref="H20:I20">
    <cfRule type="containsText" dxfId="66" priority="63" operator="containsText" text="3- Moderado">
      <formula>NOT(ISERROR(SEARCH("3- Moderado",H20)))</formula>
    </cfRule>
    <cfRule type="containsText" dxfId="65" priority="64" operator="containsText" text="6- Moderado">
      <formula>NOT(ISERROR(SEARCH("6- Moderado",H20)))</formula>
    </cfRule>
    <cfRule type="containsText" dxfId="64" priority="65" operator="containsText" text="4- Moderado">
      <formula>NOT(ISERROR(SEARCH("4- Moderado",H20)))</formula>
    </cfRule>
    <cfRule type="containsText" dxfId="63" priority="66" operator="containsText" text="3- Bajo">
      <formula>NOT(ISERROR(SEARCH("3- Bajo",H20)))</formula>
    </cfRule>
    <cfRule type="containsText" dxfId="62" priority="67" operator="containsText" text="4- Bajo">
      <formula>NOT(ISERROR(SEARCH("4- Bajo",H20)))</formula>
    </cfRule>
    <cfRule type="containsText" dxfId="61" priority="68" operator="containsText" text="1- Bajo">
      <formula>NOT(ISERROR(SEARCH("1- Bajo",H20)))</formula>
    </cfRule>
  </conditionalFormatting>
  <conditionalFormatting sqref="J20:J24">
    <cfRule type="containsText" dxfId="60" priority="58" operator="containsText" text="Bajo">
      <formula>NOT(ISERROR(SEARCH("Bajo",J20)))</formula>
    </cfRule>
    <cfRule type="containsText" dxfId="59" priority="59" operator="containsText" text="Moderado">
      <formula>NOT(ISERROR(SEARCH("Moderado",J20)))</formula>
    </cfRule>
    <cfRule type="containsText" dxfId="58" priority="60" operator="containsText" text="Alto">
      <formula>NOT(ISERROR(SEARCH("Alto",J20)))</formula>
    </cfRule>
    <cfRule type="containsText" dxfId="57" priority="61" operator="containsText" text="Extremo">
      <formula>NOT(ISERROR(SEARCH("Extremo",J20)))</formula>
    </cfRule>
    <cfRule type="colorScale" priority="62">
      <colorScale>
        <cfvo type="min"/>
        <cfvo type="max"/>
        <color rgb="FFFF7128"/>
        <color rgb="FFFFEF9C"/>
      </colorScale>
    </cfRule>
  </conditionalFormatting>
  <conditionalFormatting sqref="H20:H24">
    <cfRule type="containsText" dxfId="56" priority="45" operator="containsText" text="Muy Alta">
      <formula>NOT(ISERROR(SEARCH("Muy Alta",H20)))</formula>
    </cfRule>
    <cfRule type="containsText" dxfId="55" priority="46" operator="containsText" text="Alta">
      <formula>NOT(ISERROR(SEARCH("Alta",H20)))</formula>
    </cfRule>
    <cfRule type="containsText" dxfId="54" priority="47" operator="containsText" text="Muy Alta">
      <formula>NOT(ISERROR(SEARCH("Muy Alta",H20)))</formula>
    </cfRule>
    <cfRule type="containsText" dxfId="53" priority="52" operator="containsText" text="Muy Baja">
      <formula>NOT(ISERROR(SEARCH("Muy Baja",H20)))</formula>
    </cfRule>
    <cfRule type="containsText" dxfId="52" priority="53" operator="containsText" text="Baja">
      <formula>NOT(ISERROR(SEARCH("Baja",H20)))</formula>
    </cfRule>
    <cfRule type="containsText" dxfId="51" priority="54" operator="containsText" text="Media">
      <formula>NOT(ISERROR(SEARCH("Media",H20)))</formula>
    </cfRule>
    <cfRule type="containsText" dxfId="50" priority="55" operator="containsText" text="Alta">
      <formula>NOT(ISERROR(SEARCH("Alta",H20)))</formula>
    </cfRule>
    <cfRule type="containsText" dxfId="49" priority="57" operator="containsText" text="Muy Alta">
      <formula>NOT(ISERROR(SEARCH("Muy Alta",H20)))</formula>
    </cfRule>
  </conditionalFormatting>
  <conditionalFormatting sqref="I20:I24">
    <cfRule type="containsText" dxfId="48" priority="48" operator="containsText" text="Catastrófico">
      <formula>NOT(ISERROR(SEARCH("Catastrófico",I20)))</formula>
    </cfRule>
    <cfRule type="containsText" dxfId="47" priority="49" operator="containsText" text="Mayor">
      <formula>NOT(ISERROR(SEARCH("Mayor",I20)))</formula>
    </cfRule>
    <cfRule type="containsText" dxfId="46" priority="50" operator="containsText" text="Menor">
      <formula>NOT(ISERROR(SEARCH("Menor",I20)))</formula>
    </cfRule>
    <cfRule type="containsText" dxfId="45" priority="51" operator="containsText" text="Leve">
      <formula>NOT(ISERROR(SEARCH("Leve",I20)))</formula>
    </cfRule>
    <cfRule type="containsText" dxfId="44" priority="56" operator="containsText" text="Moderado">
      <formula>NOT(ISERROR(SEARCH("Moderado",I20)))</formula>
    </cfRule>
  </conditionalFormatting>
  <conditionalFormatting sqref="J20:J24">
    <cfRule type="containsText" dxfId="43" priority="44" operator="containsText" text="Moderado">
      <formula>NOT(ISERROR(SEARCH("Moderado",J20)))</formula>
    </cfRule>
  </conditionalFormatting>
  <conditionalFormatting sqref="J20:J24">
    <cfRule type="containsText" dxfId="42" priority="42" operator="containsText" text="Bajo">
      <formula>NOT(ISERROR(SEARCH("Bajo",J20)))</formula>
    </cfRule>
    <cfRule type="containsText" dxfId="41" priority="43" operator="containsText" text="Extremo">
      <formula>NOT(ISERROR(SEARCH("Extremo",J20)))</formula>
    </cfRule>
  </conditionalFormatting>
  <conditionalFormatting sqref="K25">
    <cfRule type="containsText" dxfId="40" priority="36" operator="containsText" text="3- Moderado">
      <formula>NOT(ISERROR(SEARCH("3- Moderado",K25)))</formula>
    </cfRule>
    <cfRule type="containsText" dxfId="39" priority="37" operator="containsText" text="6- Moderado">
      <formula>NOT(ISERROR(SEARCH("6- Moderado",K25)))</formula>
    </cfRule>
    <cfRule type="containsText" dxfId="38" priority="38" operator="containsText" text="4- Moderado">
      <formula>NOT(ISERROR(SEARCH("4- Moderado",K25)))</formula>
    </cfRule>
    <cfRule type="containsText" dxfId="37" priority="39" operator="containsText" text="3- Bajo">
      <formula>NOT(ISERROR(SEARCH("3- Bajo",K25)))</formula>
    </cfRule>
    <cfRule type="containsText" dxfId="36" priority="40" operator="containsText" text="4- Bajo">
      <formula>NOT(ISERROR(SEARCH("4- Bajo",K25)))</formula>
    </cfRule>
    <cfRule type="containsText" dxfId="35" priority="41" operator="containsText" text="1- Bajo">
      <formula>NOT(ISERROR(SEARCH("1- Bajo",K25)))</formula>
    </cfRule>
  </conditionalFormatting>
  <conditionalFormatting sqref="K25:K29">
    <cfRule type="containsText" dxfId="34" priority="35" operator="containsText" text="Media">
      <formula>NOT(ISERROR(SEARCH("Media",K25)))</formula>
    </cfRule>
  </conditionalFormatting>
  <conditionalFormatting sqref="K25:K29">
    <cfRule type="containsText" dxfId="33" priority="33" operator="containsText" text="Baja">
      <formula>NOT(ISERROR(SEARCH("Baja",K25)))</formula>
    </cfRule>
    <cfRule type="containsText" dxfId="32" priority="34" operator="containsText" text="Muy Baja">
      <formula>NOT(ISERROR(SEARCH("Muy Baja",K25)))</formula>
    </cfRule>
  </conditionalFormatting>
  <conditionalFormatting sqref="K25:K29">
    <cfRule type="containsText" dxfId="31" priority="31" operator="containsText" text="Muy Alta">
      <formula>NOT(ISERROR(SEARCH("Muy Alta",K25)))</formula>
    </cfRule>
    <cfRule type="containsText" dxfId="30" priority="32" operator="containsText" text="Alta">
      <formula>NOT(ISERROR(SEARCH("Alta",K25)))</formula>
    </cfRule>
  </conditionalFormatting>
  <conditionalFormatting sqref="O35">
    <cfRule type="containsText" dxfId="29" priority="25" operator="containsText" text="3- Moderado">
      <formula>NOT(ISERROR(SEARCH("3- Moderado",O35)))</formula>
    </cfRule>
    <cfRule type="containsText" dxfId="28" priority="26" operator="containsText" text="6- Moderado">
      <formula>NOT(ISERROR(SEARCH("6- Moderado",O35)))</formula>
    </cfRule>
    <cfRule type="containsText" dxfId="27" priority="27" operator="containsText" text="4- Moderado">
      <formula>NOT(ISERROR(SEARCH("4- Moderado",O35)))</formula>
    </cfRule>
    <cfRule type="containsText" dxfId="26" priority="28" operator="containsText" text="3- Bajo">
      <formula>NOT(ISERROR(SEARCH("3- Bajo",O35)))</formula>
    </cfRule>
    <cfRule type="containsText" dxfId="25" priority="29" operator="containsText" text="4- Bajo">
      <formula>NOT(ISERROR(SEARCH("4- Bajo",O35)))</formula>
    </cfRule>
    <cfRule type="containsText" dxfId="24" priority="30" operator="containsText" text="1- Bajo">
      <formula>NOT(ISERROR(SEARCH("1- Bajo",O35)))</formula>
    </cfRule>
  </conditionalFormatting>
  <conditionalFormatting sqref="O40:O42">
    <cfRule type="containsText" dxfId="23" priority="19" operator="containsText" text="3- Moderado">
      <formula>NOT(ISERROR(SEARCH("3- Moderado",O40)))</formula>
    </cfRule>
    <cfRule type="containsText" dxfId="22" priority="20" operator="containsText" text="6- Moderado">
      <formula>NOT(ISERROR(SEARCH("6- Moderado",O40)))</formula>
    </cfRule>
    <cfRule type="containsText" dxfId="21" priority="21" operator="containsText" text="4- Moderado">
      <formula>NOT(ISERROR(SEARCH("4- Moderado",O40)))</formula>
    </cfRule>
    <cfRule type="containsText" dxfId="20" priority="22" operator="containsText" text="3- Bajo">
      <formula>NOT(ISERROR(SEARCH("3- Bajo",O40)))</formula>
    </cfRule>
    <cfRule type="containsText" dxfId="19" priority="23" operator="containsText" text="4- Bajo">
      <formula>NOT(ISERROR(SEARCH("4- Bajo",O40)))</formula>
    </cfRule>
    <cfRule type="containsText" dxfId="18" priority="24" operator="containsText" text="1- Bajo">
      <formula>NOT(ISERROR(SEARCH("1- Bajo",O40)))</formula>
    </cfRule>
  </conditionalFormatting>
  <conditionalFormatting sqref="O45:O47">
    <cfRule type="containsText" dxfId="17" priority="13" operator="containsText" text="3- Moderado">
      <formula>NOT(ISERROR(SEARCH("3- Moderado",O45)))</formula>
    </cfRule>
    <cfRule type="containsText" dxfId="16" priority="14" operator="containsText" text="6- Moderado">
      <formula>NOT(ISERROR(SEARCH("6- Moderado",O45)))</formula>
    </cfRule>
    <cfRule type="containsText" dxfId="15" priority="15" operator="containsText" text="4- Moderado">
      <formula>NOT(ISERROR(SEARCH("4- Moderado",O45)))</formula>
    </cfRule>
    <cfRule type="containsText" dxfId="14" priority="16" operator="containsText" text="3- Bajo">
      <formula>NOT(ISERROR(SEARCH("3- Bajo",O45)))</formula>
    </cfRule>
    <cfRule type="containsText" dxfId="13" priority="17" operator="containsText" text="4- Bajo">
      <formula>NOT(ISERROR(SEARCH("4- Bajo",O45)))</formula>
    </cfRule>
    <cfRule type="containsText" dxfId="12" priority="18" operator="containsText" text="1- Bajo">
      <formula>NOT(ISERROR(SEARCH("1- Bajo",O45)))</formula>
    </cfRule>
  </conditionalFormatting>
  <conditionalFormatting sqref="O50:O52">
    <cfRule type="containsText" dxfId="11" priority="7" operator="containsText" text="3- Moderado">
      <formula>NOT(ISERROR(SEARCH("3- Moderado",O50)))</formula>
    </cfRule>
    <cfRule type="containsText" dxfId="10" priority="8" operator="containsText" text="6- Moderado">
      <formula>NOT(ISERROR(SEARCH("6- Moderado",O50)))</formula>
    </cfRule>
    <cfRule type="containsText" dxfId="9" priority="9" operator="containsText" text="4- Moderado">
      <formula>NOT(ISERROR(SEARCH("4- Moderado",O50)))</formula>
    </cfRule>
    <cfRule type="containsText" dxfId="8" priority="10" operator="containsText" text="3- Bajo">
      <formula>NOT(ISERROR(SEARCH("3- Bajo",O50)))</formula>
    </cfRule>
    <cfRule type="containsText" dxfId="7" priority="11" operator="containsText" text="4- Bajo">
      <formula>NOT(ISERROR(SEARCH("4- Bajo",O50)))</formula>
    </cfRule>
    <cfRule type="containsText" dxfId="6" priority="12" operator="containsText" text="1- Bajo">
      <formula>NOT(ISERROR(SEARCH("1- Bajo",O50)))</formula>
    </cfRule>
  </conditionalFormatting>
  <conditionalFormatting sqref="O55">
    <cfRule type="containsText" dxfId="5" priority="1" operator="containsText" text="3- Moderado">
      <formula>NOT(ISERROR(SEARCH("3- Moderado",O55)))</formula>
    </cfRule>
    <cfRule type="containsText" dxfId="4" priority="2" operator="containsText" text="6- Moderado">
      <formula>NOT(ISERROR(SEARCH("6- Moderado",O55)))</formula>
    </cfRule>
    <cfRule type="containsText" dxfId="3" priority="3" operator="containsText" text="4- Moderado">
      <formula>NOT(ISERROR(SEARCH("4- Moderado",O55)))</formula>
    </cfRule>
    <cfRule type="containsText" dxfId="2" priority="4" operator="containsText" text="3- Bajo">
      <formula>NOT(ISERROR(SEARCH("3- Bajo",O55)))</formula>
    </cfRule>
    <cfRule type="containsText" dxfId="1" priority="5" operator="containsText" text="4- Bajo">
      <formula>NOT(ISERROR(SEARCH("4- Bajo",O55)))</formula>
    </cfRule>
    <cfRule type="containsText" dxfId="0" priority="6" operator="containsText" text="1- Bajo">
      <formula>NOT(ISERROR(SEARCH("1- Bajo",O55)))</formula>
    </cfRule>
  </conditionalFormatting>
  <dataValidations disablePrompts="1" count="7">
    <dataValidation allowBlank="1" showInputMessage="1" showErrorMessage="1" prompt="Seleccionar el tipo de riesgo teniendo en cuenta que  factor organizaconal afecta. Ver explicacion en hoja " sqref="E8" xr:uid="{44441922-0E16-4C57-8FC2-466029F1D955}"/>
    <dataValidation allowBlank="1" showInputMessage="1" showErrorMessage="1" prompt="Registrar qué factor  que ocasina el riesgo: un facot identtficado el contexto._x000a_O  personas, recursos, estilo de direccion , factores externos, , codiciones ambientales" sqref="F8:G8" xr:uid="{07DE9C67-ECC4-42F3-A3C8-01CDA8E71E1F}"/>
    <dataValidation allowBlank="1" showInputMessage="1" showErrorMessage="1" prompt="Que tan factible es que materialize el riesgo?" sqref="H8" xr:uid="{4D5E0DFF-F1F9-4682-88AA-6DE7F634DD2E}"/>
    <dataValidation allowBlank="1" showInputMessage="1" showErrorMessage="1" prompt="El grado de afectación puede ser " sqref="I8" xr:uid="{155768DD-4AD7-474F-8BAC-4B674E2AB28A}"/>
    <dataValidation allowBlank="1" showInputMessage="1" showErrorMessage="1" prompt="Describir las actividades que se van a desarrollar para el proyecto" sqref="O7" xr:uid="{79BA3C68-3643-47AC-928D-BD1EA969A7DD}"/>
    <dataValidation allowBlank="1" showInputMessage="1" showErrorMessage="1" prompt="Seleccionar si el responsable es el responsable de las acciones es el nivel central" sqref="P7:P8" xr:uid="{EDF92A4E-5E3F-4198-BFC5-7DA58BD4D919}"/>
    <dataValidation allowBlank="1" showInputMessage="1" showErrorMessage="1" prompt="seleccionar si el responsable de ejecutar las acciones es el nivel central" sqref="Q8" xr:uid="{B3E9CF0D-176C-465D-946D-7B6DBF7F9992}"/>
  </dataValidation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909E1-C52A-46D0-895E-487421B516A7}">
  <sheetPr>
    <tabColor theme="8" tint="0.59999389629810485"/>
  </sheetPr>
  <dimension ref="A1:F67"/>
  <sheetViews>
    <sheetView topLeftCell="A34" zoomScaleNormal="100" workbookViewId="0">
      <selection activeCell="C36" sqref="C36"/>
    </sheetView>
  </sheetViews>
  <sheetFormatPr baseColWidth="10" defaultColWidth="10.5546875" defaultRowHeight="13.8" x14ac:dyDescent="0.25"/>
  <cols>
    <col min="1" max="1" width="44.44140625" style="108" customWidth="1"/>
    <col min="2" max="2" width="15.5546875" style="109" customWidth="1"/>
    <col min="3" max="3" width="39.44140625" style="86" customWidth="1"/>
    <col min="4" max="4" width="24.109375" style="109" customWidth="1"/>
    <col min="5" max="5" width="46.5546875" style="86" customWidth="1"/>
    <col min="6" max="16384" width="10.5546875" style="86"/>
  </cols>
  <sheetData>
    <row r="1" spans="1:6" ht="12.75" customHeight="1" x14ac:dyDescent="0.25">
      <c r="A1" s="93"/>
      <c r="B1" s="299" t="s">
        <v>187</v>
      </c>
      <c r="C1" s="299"/>
      <c r="D1" s="299"/>
      <c r="E1" s="94"/>
      <c r="F1" s="93"/>
    </row>
    <row r="2" spans="1:6" ht="12.75" customHeight="1" x14ac:dyDescent="0.25">
      <c r="A2" s="93"/>
      <c r="B2" s="299" t="s">
        <v>197</v>
      </c>
      <c r="C2" s="299"/>
      <c r="D2" s="299"/>
      <c r="E2" s="94"/>
      <c r="F2" s="93"/>
    </row>
    <row r="3" spans="1:6" ht="12.75" customHeight="1" x14ac:dyDescent="0.25">
      <c r="A3" s="93"/>
      <c r="B3" s="168"/>
      <c r="C3" s="168"/>
      <c r="D3" s="168"/>
      <c r="E3" s="94"/>
      <c r="F3" s="93"/>
    </row>
    <row r="4" spans="1:6" ht="12.75" customHeight="1" x14ac:dyDescent="0.25">
      <c r="A4" s="93"/>
      <c r="B4" s="168"/>
      <c r="C4" s="168"/>
      <c r="D4" s="168"/>
      <c r="E4" s="94"/>
      <c r="F4" s="93"/>
    </row>
    <row r="5" spans="1:6" ht="54.75" customHeight="1" x14ac:dyDescent="0.25">
      <c r="A5" s="95" t="s">
        <v>336</v>
      </c>
      <c r="B5" s="300" t="s">
        <v>417</v>
      </c>
      <c r="C5" s="300"/>
      <c r="D5" s="95" t="s">
        <v>198</v>
      </c>
      <c r="E5" s="172" t="s">
        <v>415</v>
      </c>
    </row>
    <row r="6" spans="1:6" ht="16.649999999999999" customHeight="1" x14ac:dyDescent="0.25">
      <c r="A6" s="88"/>
      <c r="B6" s="89"/>
      <c r="C6" s="89"/>
      <c r="D6" s="88"/>
      <c r="E6" s="87"/>
    </row>
    <row r="7" spans="1:6" ht="54.75" customHeight="1" x14ac:dyDescent="0.25">
      <c r="A7" s="96" t="s">
        <v>337</v>
      </c>
      <c r="B7" s="300" t="s">
        <v>418</v>
      </c>
      <c r="C7" s="300"/>
      <c r="D7" s="300"/>
      <c r="E7" s="300"/>
    </row>
    <row r="8" spans="1:6" ht="13.35" customHeight="1" x14ac:dyDescent="0.25">
      <c r="A8" s="97"/>
      <c r="B8" s="97"/>
      <c r="D8" s="98"/>
      <c r="E8" s="98"/>
    </row>
    <row r="9" spans="1:6" ht="21" customHeight="1" x14ac:dyDescent="0.25">
      <c r="A9" s="97" t="s">
        <v>199</v>
      </c>
      <c r="B9" s="173" t="s">
        <v>338</v>
      </c>
      <c r="C9" s="174"/>
      <c r="D9" s="175"/>
      <c r="E9" s="175"/>
    </row>
    <row r="10" spans="1:6" ht="39" customHeight="1" x14ac:dyDescent="0.25">
      <c r="A10" s="97"/>
      <c r="B10" s="301" t="s">
        <v>419</v>
      </c>
      <c r="C10" s="302"/>
      <c r="D10" s="302"/>
      <c r="E10" s="302"/>
    </row>
    <row r="11" spans="1:6" s="99" customFormat="1" ht="13.2" x14ac:dyDescent="0.25">
      <c r="A11" s="298" t="s">
        <v>200</v>
      </c>
      <c r="B11" s="298"/>
      <c r="C11" s="298"/>
      <c r="D11" s="298"/>
      <c r="E11" s="298"/>
    </row>
    <row r="12" spans="1:6" s="99" customFormat="1" ht="12.75" customHeight="1" x14ac:dyDescent="0.25">
      <c r="A12" s="100" t="s">
        <v>201</v>
      </c>
      <c r="B12" s="100" t="s">
        <v>202</v>
      </c>
      <c r="C12" s="101" t="s">
        <v>203</v>
      </c>
      <c r="D12" s="101" t="s">
        <v>204</v>
      </c>
      <c r="E12" s="101" t="s">
        <v>205</v>
      </c>
    </row>
    <row r="13" spans="1:6" s="99" customFormat="1" ht="12.75" customHeight="1" x14ac:dyDescent="0.25">
      <c r="A13" s="100"/>
      <c r="B13" s="100"/>
      <c r="C13" s="101"/>
      <c r="D13" s="101"/>
      <c r="E13" s="101"/>
    </row>
    <row r="14" spans="1:6" s="99" customFormat="1" ht="52.8" x14ac:dyDescent="0.25">
      <c r="A14" s="303" t="s">
        <v>206</v>
      </c>
      <c r="B14" s="169">
        <v>1</v>
      </c>
      <c r="C14" s="176" t="s">
        <v>430</v>
      </c>
      <c r="D14" s="169">
        <v>1</v>
      </c>
      <c r="E14" s="177" t="s">
        <v>432</v>
      </c>
    </row>
    <row r="15" spans="1:6" s="99" customFormat="1" ht="39.6" x14ac:dyDescent="0.25">
      <c r="A15" s="304"/>
      <c r="B15" s="217">
        <v>2</v>
      </c>
      <c r="C15" s="176" t="s">
        <v>429</v>
      </c>
      <c r="D15" s="217">
        <v>2</v>
      </c>
      <c r="E15" s="177" t="s">
        <v>433</v>
      </c>
    </row>
    <row r="16" spans="1:6" s="99" customFormat="1" ht="13.2" x14ac:dyDescent="0.25">
      <c r="A16" s="305"/>
      <c r="B16" s="217">
        <v>3</v>
      </c>
      <c r="C16" s="176" t="s">
        <v>431</v>
      </c>
      <c r="D16" s="217"/>
      <c r="E16" s="177"/>
    </row>
    <row r="17" spans="1:5" s="99" customFormat="1" ht="39.6" x14ac:dyDescent="0.25">
      <c r="A17" s="303" t="s">
        <v>207</v>
      </c>
      <c r="B17" s="217">
        <v>4</v>
      </c>
      <c r="C17" s="178" t="s">
        <v>434</v>
      </c>
      <c r="D17" s="217">
        <v>3</v>
      </c>
      <c r="E17" s="229" t="s">
        <v>436</v>
      </c>
    </row>
    <row r="18" spans="1:5" s="99" customFormat="1" ht="52.8" x14ac:dyDescent="0.25">
      <c r="A18" s="305"/>
      <c r="B18" s="217">
        <v>5</v>
      </c>
      <c r="C18" s="178" t="s">
        <v>435</v>
      </c>
      <c r="D18" s="217">
        <v>4</v>
      </c>
      <c r="E18" s="229" t="s">
        <v>437</v>
      </c>
    </row>
    <row r="19" spans="1:5" s="99" customFormat="1" ht="50.25" customHeight="1" x14ac:dyDescent="0.25">
      <c r="A19" s="303" t="s">
        <v>339</v>
      </c>
      <c r="B19" s="217">
        <v>6</v>
      </c>
      <c r="C19" s="178" t="s">
        <v>438</v>
      </c>
      <c r="D19" s="217">
        <v>5</v>
      </c>
      <c r="E19" s="231" t="s">
        <v>425</v>
      </c>
    </row>
    <row r="20" spans="1:5" s="99" customFormat="1" ht="50.25" customHeight="1" x14ac:dyDescent="0.25">
      <c r="A20" s="304"/>
      <c r="B20" s="217">
        <v>7</v>
      </c>
      <c r="C20" s="216" t="s">
        <v>439</v>
      </c>
      <c r="D20" s="217"/>
      <c r="E20" s="231"/>
    </row>
    <row r="21" spans="1:5" s="99" customFormat="1" ht="50.25" customHeight="1" x14ac:dyDescent="0.25">
      <c r="A21" s="305"/>
      <c r="B21" s="217">
        <v>8</v>
      </c>
      <c r="C21" s="216" t="s">
        <v>440</v>
      </c>
      <c r="D21" s="217"/>
      <c r="E21" s="231"/>
    </row>
    <row r="22" spans="1:5" s="99" customFormat="1" ht="66" x14ac:dyDescent="0.25">
      <c r="A22" s="214" t="s">
        <v>340</v>
      </c>
      <c r="B22" s="217">
        <v>9</v>
      </c>
      <c r="C22" s="216" t="s">
        <v>420</v>
      </c>
      <c r="D22" s="169">
        <v>6</v>
      </c>
      <c r="E22" s="229" t="s">
        <v>426</v>
      </c>
    </row>
    <row r="23" spans="1:5" s="99" customFormat="1" ht="39.6" x14ac:dyDescent="0.25">
      <c r="A23" s="303" t="s">
        <v>341</v>
      </c>
      <c r="B23" s="217">
        <v>10</v>
      </c>
      <c r="C23" s="178" t="s">
        <v>441</v>
      </c>
      <c r="D23" s="169">
        <v>7</v>
      </c>
      <c r="E23" s="232" t="s">
        <v>427</v>
      </c>
    </row>
    <row r="24" spans="1:5" s="99" customFormat="1" ht="79.2" x14ac:dyDescent="0.25">
      <c r="A24" s="305"/>
      <c r="B24" s="217">
        <v>11</v>
      </c>
      <c r="C24" s="178" t="s">
        <v>442</v>
      </c>
      <c r="D24" s="217"/>
      <c r="E24" s="232"/>
    </row>
    <row r="25" spans="1:5" s="99" customFormat="1" ht="39.6" x14ac:dyDescent="0.25">
      <c r="A25" s="215" t="s">
        <v>342</v>
      </c>
      <c r="B25" s="217">
        <v>12</v>
      </c>
      <c r="C25" s="230" t="s">
        <v>423</v>
      </c>
      <c r="D25" s="180">
        <v>8</v>
      </c>
      <c r="E25" s="231" t="s">
        <v>428</v>
      </c>
    </row>
    <row r="26" spans="1:5" s="99" customFormat="1" ht="26.4" x14ac:dyDescent="0.25">
      <c r="A26" s="215" t="s">
        <v>421</v>
      </c>
      <c r="B26" s="217">
        <v>13</v>
      </c>
      <c r="C26" s="187" t="s">
        <v>422</v>
      </c>
      <c r="D26" s="180">
        <v>9</v>
      </c>
      <c r="E26" s="231" t="s">
        <v>424</v>
      </c>
    </row>
    <row r="27" spans="1:5" s="106" customFormat="1" ht="13.2" x14ac:dyDescent="0.25">
      <c r="A27" s="298" t="s">
        <v>208</v>
      </c>
      <c r="B27" s="298"/>
      <c r="C27" s="298"/>
      <c r="D27" s="298"/>
      <c r="E27" s="298"/>
    </row>
    <row r="28" spans="1:5" s="99" customFormat="1" ht="13.2" x14ac:dyDescent="0.25">
      <c r="A28" s="103" t="s">
        <v>209</v>
      </c>
      <c r="B28" s="104" t="s">
        <v>202</v>
      </c>
      <c r="C28" s="105" t="s">
        <v>210</v>
      </c>
      <c r="D28" s="105" t="s">
        <v>204</v>
      </c>
      <c r="E28" s="105" t="s">
        <v>343</v>
      </c>
    </row>
    <row r="29" spans="1:5" s="99" customFormat="1" ht="26.4" x14ac:dyDescent="0.25">
      <c r="A29" s="309" t="s">
        <v>344</v>
      </c>
      <c r="B29" s="169">
        <v>1</v>
      </c>
      <c r="C29" s="181" t="s">
        <v>443</v>
      </c>
      <c r="D29" s="102">
        <v>1</v>
      </c>
      <c r="E29" s="182" t="s">
        <v>446</v>
      </c>
    </row>
    <row r="30" spans="1:5" s="99" customFormat="1" ht="26.4" x14ac:dyDescent="0.25">
      <c r="A30" s="310"/>
      <c r="B30" s="169">
        <v>2</v>
      </c>
      <c r="C30" s="183" t="s">
        <v>444</v>
      </c>
      <c r="D30" s="102">
        <v>2</v>
      </c>
      <c r="E30" s="183" t="s">
        <v>447</v>
      </c>
    </row>
    <row r="31" spans="1:5" s="99" customFormat="1" ht="118.8" x14ac:dyDescent="0.25">
      <c r="A31" s="311"/>
      <c r="B31" s="184">
        <v>3</v>
      </c>
      <c r="C31" s="183" t="s">
        <v>445</v>
      </c>
      <c r="D31" s="102">
        <v>3</v>
      </c>
      <c r="E31" s="183" t="s">
        <v>448</v>
      </c>
    </row>
    <row r="32" spans="1:5" s="99" customFormat="1" ht="26.4" x14ac:dyDescent="0.25">
      <c r="A32" s="306" t="s">
        <v>211</v>
      </c>
      <c r="B32" s="217">
        <v>4</v>
      </c>
      <c r="C32" s="183" t="s">
        <v>449</v>
      </c>
      <c r="D32" s="102">
        <v>4</v>
      </c>
      <c r="E32" s="183" t="s">
        <v>482</v>
      </c>
    </row>
    <row r="33" spans="1:5" s="99" customFormat="1" ht="13.2" x14ac:dyDescent="0.25">
      <c r="A33" s="307"/>
      <c r="B33" s="217">
        <v>5</v>
      </c>
      <c r="C33" s="183" t="s">
        <v>450</v>
      </c>
      <c r="D33" s="102">
        <v>5</v>
      </c>
      <c r="E33" s="238" t="s">
        <v>483</v>
      </c>
    </row>
    <row r="34" spans="1:5" s="99" customFormat="1" ht="39.6" x14ac:dyDescent="0.25">
      <c r="A34" s="307"/>
      <c r="B34" s="184">
        <v>6</v>
      </c>
      <c r="C34" s="183" t="s">
        <v>451</v>
      </c>
      <c r="D34" s="102">
        <v>6</v>
      </c>
      <c r="E34" s="183" t="s">
        <v>484</v>
      </c>
    </row>
    <row r="35" spans="1:5" s="99" customFormat="1" ht="79.2" x14ac:dyDescent="0.25">
      <c r="A35" s="307"/>
      <c r="B35" s="217">
        <v>7</v>
      </c>
      <c r="C35" s="183" t="s">
        <v>452</v>
      </c>
      <c r="D35" s="102"/>
      <c r="E35" s="183"/>
    </row>
    <row r="36" spans="1:5" s="99" customFormat="1" ht="66" x14ac:dyDescent="0.25">
      <c r="A36" s="307"/>
      <c r="B36" s="217">
        <v>8</v>
      </c>
      <c r="C36" s="183" t="s">
        <v>453</v>
      </c>
      <c r="D36" s="102"/>
      <c r="E36" s="183"/>
    </row>
    <row r="37" spans="1:5" s="99" customFormat="1" ht="26.4" x14ac:dyDescent="0.25">
      <c r="A37" s="308"/>
      <c r="B37" s="184">
        <v>9</v>
      </c>
      <c r="C37" s="183" t="s">
        <v>454</v>
      </c>
      <c r="D37" s="102"/>
      <c r="E37" s="183"/>
    </row>
    <row r="38" spans="1:5" s="99" customFormat="1" ht="26.4" x14ac:dyDescent="0.25">
      <c r="A38" s="312" t="s">
        <v>212</v>
      </c>
      <c r="B38" s="217">
        <v>10</v>
      </c>
      <c r="C38" s="182" t="s">
        <v>455</v>
      </c>
      <c r="D38" s="107">
        <v>7</v>
      </c>
      <c r="E38" s="178" t="s">
        <v>485</v>
      </c>
    </row>
    <row r="39" spans="1:5" s="99" customFormat="1" ht="26.4" x14ac:dyDescent="0.25">
      <c r="A39" s="313"/>
      <c r="B39" s="217">
        <v>11</v>
      </c>
      <c r="C39" s="182" t="s">
        <v>456</v>
      </c>
      <c r="D39" s="107">
        <v>8</v>
      </c>
      <c r="E39" s="178" t="s">
        <v>486</v>
      </c>
    </row>
    <row r="40" spans="1:5" s="99" customFormat="1" ht="26.4" x14ac:dyDescent="0.25">
      <c r="A40" s="313"/>
      <c r="B40" s="184">
        <v>12</v>
      </c>
      <c r="C40" s="182" t="s">
        <v>457</v>
      </c>
      <c r="D40" s="107">
        <v>9</v>
      </c>
      <c r="E40" s="178" t="s">
        <v>487</v>
      </c>
    </row>
    <row r="41" spans="1:5" s="99" customFormat="1" ht="26.4" x14ac:dyDescent="0.25">
      <c r="A41" s="313"/>
      <c r="B41" s="217">
        <v>13</v>
      </c>
      <c r="C41" s="182" t="s">
        <v>458</v>
      </c>
      <c r="D41" s="107">
        <v>10</v>
      </c>
      <c r="E41" s="178" t="s">
        <v>488</v>
      </c>
    </row>
    <row r="42" spans="1:5" s="99" customFormat="1" ht="26.4" x14ac:dyDescent="0.25">
      <c r="A42" s="313"/>
      <c r="B42" s="217">
        <v>14</v>
      </c>
      <c r="C42" s="182" t="s">
        <v>459</v>
      </c>
      <c r="D42" s="107">
        <v>11</v>
      </c>
      <c r="E42" s="239" t="s">
        <v>489</v>
      </c>
    </row>
    <row r="43" spans="1:5" s="99" customFormat="1" ht="39.6" x14ac:dyDescent="0.25">
      <c r="A43" s="313"/>
      <c r="B43" s="184">
        <v>15</v>
      </c>
      <c r="C43" s="236" t="s">
        <v>460</v>
      </c>
      <c r="D43" s="107">
        <v>12</v>
      </c>
      <c r="E43" s="178" t="s">
        <v>490</v>
      </c>
    </row>
    <row r="44" spans="1:5" s="235" customFormat="1" ht="66" x14ac:dyDescent="0.25">
      <c r="A44" s="314"/>
      <c r="B44" s="217">
        <v>16</v>
      </c>
      <c r="C44" s="233" t="s">
        <v>461</v>
      </c>
      <c r="D44" s="107">
        <v>13</v>
      </c>
      <c r="E44" s="234" t="s">
        <v>491</v>
      </c>
    </row>
    <row r="45" spans="1:5" s="99" customFormat="1" ht="92.4" x14ac:dyDescent="0.25">
      <c r="A45" s="215" t="s">
        <v>345</v>
      </c>
      <c r="B45" s="217">
        <v>17</v>
      </c>
      <c r="C45" s="179" t="s">
        <v>462</v>
      </c>
      <c r="D45" s="107"/>
    </row>
    <row r="46" spans="1:5" s="99" customFormat="1" ht="66" x14ac:dyDescent="0.25">
      <c r="A46" s="312" t="s">
        <v>213</v>
      </c>
      <c r="B46" s="184">
        <v>18</v>
      </c>
      <c r="C46" s="179" t="s">
        <v>463</v>
      </c>
      <c r="D46" s="107">
        <v>14</v>
      </c>
      <c r="E46" s="178" t="s">
        <v>492</v>
      </c>
    </row>
    <row r="47" spans="1:5" s="99" customFormat="1" ht="92.4" x14ac:dyDescent="0.25">
      <c r="A47" s="314"/>
      <c r="B47" s="217">
        <v>19</v>
      </c>
      <c r="C47" s="179" t="s">
        <v>464</v>
      </c>
      <c r="D47" s="107">
        <v>15</v>
      </c>
      <c r="E47" s="178" t="s">
        <v>493</v>
      </c>
    </row>
    <row r="48" spans="1:5" s="99" customFormat="1" ht="79.2" x14ac:dyDescent="0.25">
      <c r="A48" s="314"/>
      <c r="B48" s="217">
        <v>20</v>
      </c>
      <c r="C48" s="179" t="s">
        <v>465</v>
      </c>
      <c r="D48" s="107">
        <v>16</v>
      </c>
      <c r="E48" s="178" t="s">
        <v>494</v>
      </c>
    </row>
    <row r="49" spans="1:5" s="99" customFormat="1" ht="26.4" x14ac:dyDescent="0.25">
      <c r="A49" s="314"/>
      <c r="B49" s="184">
        <v>21</v>
      </c>
      <c r="C49" s="179" t="s">
        <v>466</v>
      </c>
      <c r="D49" s="107">
        <v>17</v>
      </c>
      <c r="E49" s="178" t="s">
        <v>495</v>
      </c>
    </row>
    <row r="50" spans="1:5" s="99" customFormat="1" ht="13.2" x14ac:dyDescent="0.25">
      <c r="A50" s="314"/>
      <c r="B50" s="217">
        <v>22</v>
      </c>
      <c r="C50" s="179" t="s">
        <v>467</v>
      </c>
      <c r="D50" s="107"/>
      <c r="E50" s="178"/>
    </row>
    <row r="51" spans="1:5" s="99" customFormat="1" ht="118.8" x14ac:dyDescent="0.25">
      <c r="A51" s="314"/>
      <c r="B51" s="217">
        <v>23</v>
      </c>
      <c r="C51" s="179" t="s">
        <v>468</v>
      </c>
      <c r="D51" s="107"/>
      <c r="E51" s="178"/>
    </row>
    <row r="52" spans="1:5" s="99" customFormat="1" ht="66" x14ac:dyDescent="0.25">
      <c r="A52" s="314"/>
      <c r="B52" s="184">
        <v>24</v>
      </c>
      <c r="C52" s="179" t="s">
        <v>469</v>
      </c>
      <c r="D52" s="107"/>
      <c r="E52" s="178"/>
    </row>
    <row r="53" spans="1:5" ht="25.5" customHeight="1" x14ac:dyDescent="0.25">
      <c r="A53" s="303" t="s">
        <v>214</v>
      </c>
      <c r="B53" s="217">
        <v>25</v>
      </c>
      <c r="C53" s="179" t="s">
        <v>470</v>
      </c>
      <c r="D53" s="107">
        <v>18</v>
      </c>
      <c r="E53" s="178" t="s">
        <v>496</v>
      </c>
    </row>
    <row r="54" spans="1:5" x14ac:dyDescent="0.25">
      <c r="A54" s="304"/>
      <c r="B54" s="217">
        <v>26</v>
      </c>
      <c r="C54" s="179" t="s">
        <v>471</v>
      </c>
      <c r="D54" s="107"/>
      <c r="E54" s="178"/>
    </row>
    <row r="55" spans="1:5" ht="145.19999999999999" x14ac:dyDescent="0.25">
      <c r="A55" s="305"/>
      <c r="B55" s="184">
        <v>27</v>
      </c>
      <c r="C55" s="179" t="s">
        <v>472</v>
      </c>
      <c r="D55" s="107"/>
      <c r="E55" s="178"/>
    </row>
    <row r="56" spans="1:5" ht="49.5" customHeight="1" x14ac:dyDescent="0.25">
      <c r="A56" s="303" t="s">
        <v>346</v>
      </c>
      <c r="B56" s="217">
        <v>28</v>
      </c>
      <c r="C56" s="179" t="s">
        <v>473</v>
      </c>
      <c r="D56" s="107">
        <v>19</v>
      </c>
      <c r="E56" s="185" t="s">
        <v>497</v>
      </c>
    </row>
    <row r="57" spans="1:5" ht="49.5" customHeight="1" x14ac:dyDescent="0.25">
      <c r="A57" s="304"/>
      <c r="B57" s="217">
        <v>29</v>
      </c>
      <c r="C57" s="179" t="s">
        <v>474</v>
      </c>
      <c r="D57" s="107"/>
      <c r="E57" s="185"/>
    </row>
    <row r="58" spans="1:5" ht="49.5" customHeight="1" x14ac:dyDescent="0.25">
      <c r="A58" s="305"/>
      <c r="B58" s="184">
        <v>30</v>
      </c>
      <c r="C58" s="179" t="s">
        <v>475</v>
      </c>
      <c r="D58" s="107"/>
      <c r="E58" s="185"/>
    </row>
    <row r="59" spans="1:5" ht="26.4" x14ac:dyDescent="0.25">
      <c r="A59" s="303" t="s">
        <v>215</v>
      </c>
      <c r="B59" s="217">
        <v>31</v>
      </c>
      <c r="C59" s="179" t="s">
        <v>476</v>
      </c>
      <c r="D59" s="107">
        <v>20</v>
      </c>
      <c r="E59" s="178" t="s">
        <v>498</v>
      </c>
    </row>
    <row r="60" spans="1:5" x14ac:dyDescent="0.25">
      <c r="A60" s="304"/>
      <c r="B60" s="217">
        <v>32</v>
      </c>
      <c r="C60" s="179" t="s">
        <v>477</v>
      </c>
      <c r="D60" s="107"/>
      <c r="E60" s="178"/>
    </row>
    <row r="61" spans="1:5" ht="158.4" x14ac:dyDescent="0.25">
      <c r="A61" s="305"/>
      <c r="B61" s="184">
        <v>33</v>
      </c>
      <c r="C61" s="179" t="s">
        <v>478</v>
      </c>
      <c r="D61" s="107"/>
      <c r="E61" s="178"/>
    </row>
    <row r="62" spans="1:5" ht="118.8" x14ac:dyDescent="0.25">
      <c r="A62" s="303" t="s">
        <v>216</v>
      </c>
      <c r="B62" s="217">
        <v>34</v>
      </c>
      <c r="C62" s="179" t="s">
        <v>479</v>
      </c>
      <c r="D62" s="107">
        <v>21</v>
      </c>
      <c r="E62" s="239" t="s">
        <v>499</v>
      </c>
    </row>
    <row r="63" spans="1:5" ht="24.75" customHeight="1" x14ac:dyDescent="0.25">
      <c r="A63" s="304"/>
      <c r="B63" s="217"/>
      <c r="C63" s="237"/>
      <c r="D63" s="107">
        <v>22</v>
      </c>
      <c r="E63" s="178" t="s">
        <v>500</v>
      </c>
    </row>
    <row r="64" spans="1:5" ht="104.25" customHeight="1" x14ac:dyDescent="0.25">
      <c r="A64" s="304"/>
      <c r="B64" s="217">
        <v>35</v>
      </c>
      <c r="C64" s="237" t="s">
        <v>480</v>
      </c>
      <c r="D64" s="107">
        <v>23</v>
      </c>
      <c r="E64" s="239" t="s">
        <v>501</v>
      </c>
    </row>
    <row r="65" spans="1:5" ht="104.25" customHeight="1" x14ac:dyDescent="0.25">
      <c r="A65" s="304"/>
      <c r="B65" s="217"/>
      <c r="C65" s="237"/>
      <c r="D65" s="107">
        <v>24</v>
      </c>
      <c r="E65" s="239" t="s">
        <v>502</v>
      </c>
    </row>
    <row r="66" spans="1:5" ht="104.25" customHeight="1" x14ac:dyDescent="0.25">
      <c r="A66" s="305"/>
      <c r="B66" s="217"/>
      <c r="C66" s="237"/>
      <c r="D66" s="107">
        <v>25</v>
      </c>
      <c r="E66" s="239" t="s">
        <v>503</v>
      </c>
    </row>
    <row r="67" spans="1:5" ht="67.5" customHeight="1" x14ac:dyDescent="0.25">
      <c r="A67" s="217" t="s">
        <v>421</v>
      </c>
      <c r="B67" s="184">
        <v>36</v>
      </c>
      <c r="C67" s="188" t="s">
        <v>481</v>
      </c>
      <c r="D67" s="107">
        <v>26</v>
      </c>
      <c r="E67" s="186" t="s">
        <v>504</v>
      </c>
    </row>
  </sheetData>
  <mergeCells count="19">
    <mergeCell ref="A62:A66"/>
    <mergeCell ref="A14:A16"/>
    <mergeCell ref="A17:A18"/>
    <mergeCell ref="A19:A21"/>
    <mergeCell ref="A23:A24"/>
    <mergeCell ref="A32:A37"/>
    <mergeCell ref="A27:E27"/>
    <mergeCell ref="A29:A31"/>
    <mergeCell ref="A38:A44"/>
    <mergeCell ref="A46:A52"/>
    <mergeCell ref="A53:A55"/>
    <mergeCell ref="A56:A58"/>
    <mergeCell ref="A59:A61"/>
    <mergeCell ref="A11:E11"/>
    <mergeCell ref="B1:D1"/>
    <mergeCell ref="B2:D2"/>
    <mergeCell ref="B5:C5"/>
    <mergeCell ref="B7:E7"/>
    <mergeCell ref="B10:E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424E3-4C7B-4587-B36C-90FD06C34BCE}">
  <sheetPr>
    <tabColor rgb="FF002060"/>
  </sheetPr>
  <dimension ref="A1:G15"/>
  <sheetViews>
    <sheetView zoomScale="120" zoomScaleNormal="120" workbookViewId="0">
      <selection activeCell="A8" sqref="A8:XFD8"/>
    </sheetView>
  </sheetViews>
  <sheetFormatPr baseColWidth="10" defaultColWidth="10.5546875" defaultRowHeight="18" x14ac:dyDescent="0.35"/>
  <cols>
    <col min="1" max="1" width="52.109375" style="92" customWidth="1"/>
    <col min="2" max="2" width="5.5546875" style="247" customWidth="1"/>
    <col min="3" max="3" width="5.5546875" style="248" customWidth="1"/>
    <col min="4" max="4" width="7.33203125" style="248" customWidth="1"/>
    <col min="5" max="5" width="5.5546875" style="248" customWidth="1"/>
    <col min="6" max="6" width="44.44140625" style="92" customWidth="1"/>
  </cols>
  <sheetData>
    <row r="1" spans="1:7" ht="22.5" customHeight="1" x14ac:dyDescent="0.3">
      <c r="A1" s="315" t="s">
        <v>187</v>
      </c>
      <c r="B1" s="315"/>
      <c r="C1" s="315"/>
      <c r="D1" s="315"/>
      <c r="E1" s="315"/>
      <c r="F1" s="315"/>
    </row>
    <row r="2" spans="1:7" x14ac:dyDescent="0.35">
      <c r="A2" s="316" t="s">
        <v>188</v>
      </c>
      <c r="B2" s="316"/>
      <c r="C2" s="316"/>
      <c r="D2" s="316"/>
      <c r="E2" s="316"/>
      <c r="F2" s="316"/>
    </row>
    <row r="3" spans="1:7" x14ac:dyDescent="0.35">
      <c r="A3" s="317" t="s">
        <v>189</v>
      </c>
      <c r="B3" s="318"/>
      <c r="C3" s="318"/>
      <c r="D3" s="318"/>
      <c r="E3" s="318"/>
      <c r="F3" s="319"/>
    </row>
    <row r="4" spans="1:7" ht="28.5" customHeight="1" x14ac:dyDescent="0.3">
      <c r="A4" s="320" t="s">
        <v>190</v>
      </c>
      <c r="B4" s="322" t="s">
        <v>191</v>
      </c>
      <c r="C4" s="323"/>
      <c r="D4" s="323"/>
      <c r="E4" s="324"/>
      <c r="F4" s="90" t="s">
        <v>192</v>
      </c>
    </row>
    <row r="5" spans="1:7" ht="46.5" customHeight="1" x14ac:dyDescent="0.3">
      <c r="A5" s="321"/>
      <c r="B5" s="244" t="s">
        <v>193</v>
      </c>
      <c r="C5" s="244" t="s">
        <v>194</v>
      </c>
      <c r="D5" s="244" t="s">
        <v>195</v>
      </c>
      <c r="E5" s="244" t="s">
        <v>196</v>
      </c>
      <c r="F5" s="91"/>
    </row>
    <row r="6" spans="1:7" ht="36" x14ac:dyDescent="0.3">
      <c r="A6" s="229" t="s">
        <v>505</v>
      </c>
      <c r="B6" s="189"/>
      <c r="C6" s="189"/>
      <c r="D6" s="189" t="s">
        <v>524</v>
      </c>
      <c r="E6" s="189"/>
      <c r="F6" s="243" t="s">
        <v>515</v>
      </c>
      <c r="G6" s="190"/>
    </row>
    <row r="7" spans="1:7" ht="52.8" x14ac:dyDescent="0.3">
      <c r="A7" s="240" t="s">
        <v>506</v>
      </c>
      <c r="B7" s="189"/>
      <c r="C7" s="189"/>
      <c r="D7" s="189">
        <v>9</v>
      </c>
      <c r="E7" s="189"/>
      <c r="F7" s="243" t="s">
        <v>516</v>
      </c>
    </row>
    <row r="8" spans="1:7" ht="79.2" x14ac:dyDescent="0.3">
      <c r="A8" s="229" t="s">
        <v>507</v>
      </c>
      <c r="B8" s="189"/>
      <c r="C8" s="189"/>
      <c r="D8" s="189">
        <v>8</v>
      </c>
      <c r="E8" s="189">
        <v>11</v>
      </c>
      <c r="F8" s="242" t="s">
        <v>517</v>
      </c>
    </row>
    <row r="9" spans="1:7" ht="66" x14ac:dyDescent="0.3">
      <c r="A9" s="229" t="s">
        <v>508</v>
      </c>
      <c r="B9" s="189">
        <v>5</v>
      </c>
      <c r="C9" s="189">
        <v>4</v>
      </c>
      <c r="D9" s="189">
        <v>3</v>
      </c>
      <c r="E9" s="189">
        <v>6</v>
      </c>
      <c r="F9" s="242" t="s">
        <v>518</v>
      </c>
    </row>
    <row r="10" spans="1:7" ht="66" x14ac:dyDescent="0.3">
      <c r="A10" s="229" t="s">
        <v>509</v>
      </c>
      <c r="B10" s="245"/>
      <c r="C10" s="246"/>
      <c r="D10" s="246">
        <v>7</v>
      </c>
      <c r="E10" s="246"/>
      <c r="F10" s="242" t="s">
        <v>518</v>
      </c>
    </row>
    <row r="11" spans="1:7" ht="39.6" x14ac:dyDescent="0.3">
      <c r="A11" s="229" t="s">
        <v>510</v>
      </c>
      <c r="B11" s="245">
        <v>6</v>
      </c>
      <c r="C11" s="246"/>
      <c r="D11" s="246">
        <v>16</v>
      </c>
      <c r="E11" s="246">
        <v>15</v>
      </c>
      <c r="F11" s="242" t="s">
        <v>519</v>
      </c>
    </row>
    <row r="12" spans="1:7" ht="52.8" x14ac:dyDescent="0.3">
      <c r="A12" s="229" t="s">
        <v>511</v>
      </c>
      <c r="B12" s="245"/>
      <c r="C12" s="246"/>
      <c r="D12" s="246">
        <v>3</v>
      </c>
      <c r="E12" s="246">
        <v>4</v>
      </c>
      <c r="F12" s="242" t="s">
        <v>520</v>
      </c>
    </row>
    <row r="13" spans="1:7" ht="26.4" x14ac:dyDescent="0.3">
      <c r="A13" s="241" t="s">
        <v>512</v>
      </c>
      <c r="B13" s="245">
        <v>11</v>
      </c>
      <c r="C13" s="246"/>
      <c r="D13" s="246">
        <v>27</v>
      </c>
      <c r="E13" s="246"/>
      <c r="F13" s="242" t="s">
        <v>521</v>
      </c>
    </row>
    <row r="14" spans="1:7" ht="39.6" x14ac:dyDescent="0.3">
      <c r="A14" s="241" t="s">
        <v>513</v>
      </c>
      <c r="B14" s="245"/>
      <c r="C14" s="246"/>
      <c r="D14" s="246">
        <v>24</v>
      </c>
      <c r="E14" s="246">
        <v>16</v>
      </c>
      <c r="F14" s="242" t="s">
        <v>522</v>
      </c>
    </row>
    <row r="15" spans="1:7" ht="26.4" x14ac:dyDescent="0.3">
      <c r="A15" s="242" t="s">
        <v>514</v>
      </c>
      <c r="B15" s="245">
        <v>9</v>
      </c>
      <c r="C15" s="246">
        <v>4</v>
      </c>
      <c r="D15" s="246"/>
      <c r="E15" s="246"/>
      <c r="F15" s="242" t="s">
        <v>523</v>
      </c>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J5" xr:uid="{B221F55A-BC8C-40B8-80F6-815FEEF14A72}"/>
    <dataValidation allowBlank="1" showInputMessage="1" showErrorMessage="1" prompt="Proponer y escribir en una frase la estrategia para gestionar la debilidad, la oportunidad, la amenaza o la fortaleza.Usar verbo de acción en infinitivo._x000a_" sqref="G1 A4" xr:uid="{45346E4C-D87D-4CF8-99B3-3BA499EB1763}"/>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3AB46-F936-467C-996B-3A74F10E98FB}">
  <sheetPr>
    <tabColor theme="7" tint="0.39997558519241921"/>
  </sheetPr>
  <dimension ref="B1:H41"/>
  <sheetViews>
    <sheetView topLeftCell="B6" zoomScale="112" zoomScaleNormal="112" workbookViewId="0">
      <selection activeCell="E20" sqref="E20:F20"/>
    </sheetView>
  </sheetViews>
  <sheetFormatPr baseColWidth="10" defaultColWidth="11.44140625" defaultRowHeight="14.4" x14ac:dyDescent="0.3"/>
  <cols>
    <col min="1" max="1" width="2.88671875" style="7" customWidth="1"/>
    <col min="2" max="3" width="24.6640625" style="7" customWidth="1"/>
    <col min="4" max="4" width="16" style="7" customWidth="1"/>
    <col min="5" max="5" width="24.6640625" style="7" customWidth="1"/>
    <col min="6" max="6" width="27.6640625" style="7" customWidth="1"/>
    <col min="7" max="8" width="24.6640625" style="7" customWidth="1"/>
    <col min="9" max="16384" width="11.44140625" style="7"/>
  </cols>
  <sheetData>
    <row r="1" spans="2:8" ht="15" thickBot="1" x14ac:dyDescent="0.35"/>
    <row r="2" spans="2:8" ht="18" x14ac:dyDescent="0.3">
      <c r="B2" s="329" t="s">
        <v>69</v>
      </c>
      <c r="C2" s="330"/>
      <c r="D2" s="330"/>
      <c r="E2" s="330"/>
      <c r="F2" s="330"/>
      <c r="G2" s="330"/>
      <c r="H2" s="331"/>
    </row>
    <row r="3" spans="2:8" x14ac:dyDescent="0.3">
      <c r="B3" s="332" t="s">
        <v>70</v>
      </c>
      <c r="C3" s="333"/>
      <c r="D3" s="333"/>
      <c r="E3" s="333"/>
      <c r="F3" s="333"/>
      <c r="G3" s="333"/>
      <c r="H3" s="334"/>
    </row>
    <row r="4" spans="2:8" ht="88.5" customHeight="1" x14ac:dyDescent="0.3">
      <c r="B4" s="335" t="s">
        <v>410</v>
      </c>
      <c r="C4" s="336"/>
      <c r="D4" s="336"/>
      <c r="E4" s="336"/>
      <c r="F4" s="336"/>
      <c r="G4" s="336"/>
      <c r="H4" s="337"/>
    </row>
    <row r="5" spans="2:8" x14ac:dyDescent="0.3">
      <c r="B5" s="8"/>
      <c r="C5" s="9"/>
      <c r="D5" s="9"/>
      <c r="E5" s="9"/>
      <c r="F5" s="9"/>
      <c r="G5" s="9"/>
      <c r="H5" s="10"/>
    </row>
    <row r="6" spans="2:8" ht="16.5" customHeight="1" x14ac:dyDescent="0.3">
      <c r="B6" s="338" t="s">
        <v>347</v>
      </c>
      <c r="C6" s="339"/>
      <c r="D6" s="339"/>
      <c r="E6" s="339"/>
      <c r="F6" s="339"/>
      <c r="G6" s="339"/>
      <c r="H6" s="340"/>
    </row>
    <row r="7" spans="2:8" ht="44.25" customHeight="1" x14ac:dyDescent="0.3">
      <c r="B7" s="338"/>
      <c r="C7" s="339"/>
      <c r="D7" s="339"/>
      <c r="E7" s="339"/>
      <c r="F7" s="339"/>
      <c r="G7" s="339"/>
      <c r="H7" s="340"/>
    </row>
    <row r="8" spans="2:8" ht="15" thickBot="1" x14ac:dyDescent="0.35">
      <c r="B8" s="11"/>
      <c r="C8" s="12"/>
      <c r="D8" s="13"/>
      <c r="E8" s="14"/>
      <c r="F8" s="14"/>
      <c r="G8" s="15"/>
      <c r="H8" s="16"/>
    </row>
    <row r="9" spans="2:8" x14ac:dyDescent="0.3">
      <c r="B9" s="11"/>
      <c r="C9" s="325" t="s">
        <v>71</v>
      </c>
      <c r="D9" s="326"/>
      <c r="E9" s="327" t="s">
        <v>72</v>
      </c>
      <c r="F9" s="328"/>
      <c r="G9" s="12"/>
      <c r="H9" s="16"/>
    </row>
    <row r="10" spans="2:8" ht="35.25" customHeight="1" x14ac:dyDescent="0.3">
      <c r="B10" s="11"/>
      <c r="C10" s="341" t="s">
        <v>73</v>
      </c>
      <c r="D10" s="342"/>
      <c r="E10" s="343" t="s">
        <v>74</v>
      </c>
      <c r="F10" s="344"/>
      <c r="G10" s="12"/>
      <c r="H10" s="16"/>
    </row>
    <row r="11" spans="2:8" ht="17.25" customHeight="1" x14ac:dyDescent="0.3">
      <c r="B11" s="11"/>
      <c r="C11" s="341" t="s">
        <v>75</v>
      </c>
      <c r="D11" s="342"/>
      <c r="E11" s="343" t="s">
        <v>76</v>
      </c>
      <c r="F11" s="344"/>
      <c r="G11" s="12"/>
      <c r="H11" s="16"/>
    </row>
    <row r="12" spans="2:8" ht="19.5" customHeight="1" x14ac:dyDescent="0.3">
      <c r="B12" s="11"/>
      <c r="C12" s="341" t="s">
        <v>77</v>
      </c>
      <c r="D12" s="342"/>
      <c r="E12" s="343" t="s">
        <v>78</v>
      </c>
      <c r="F12" s="344"/>
      <c r="G12" s="12"/>
      <c r="H12" s="16"/>
    </row>
    <row r="13" spans="2:8" ht="27" customHeight="1" x14ac:dyDescent="0.3">
      <c r="B13" s="11"/>
      <c r="C13" s="341" t="s">
        <v>79</v>
      </c>
      <c r="D13" s="342"/>
      <c r="E13" s="343" t="s">
        <v>173</v>
      </c>
      <c r="F13" s="344"/>
      <c r="G13" s="12"/>
      <c r="H13" s="16"/>
    </row>
    <row r="14" spans="2:8" ht="34.5" customHeight="1" x14ac:dyDescent="0.3">
      <c r="B14" s="11"/>
      <c r="C14" s="345" t="s">
        <v>8</v>
      </c>
      <c r="D14" s="346"/>
      <c r="E14" s="347" t="s">
        <v>379</v>
      </c>
      <c r="F14" s="348"/>
      <c r="G14" s="12"/>
      <c r="H14" s="16"/>
    </row>
    <row r="15" spans="2:8" ht="27.75" customHeight="1" x14ac:dyDescent="0.3">
      <c r="B15" s="11"/>
      <c r="C15" s="345" t="s">
        <v>9</v>
      </c>
      <c r="D15" s="346"/>
      <c r="E15" s="347" t="s">
        <v>80</v>
      </c>
      <c r="F15" s="348"/>
      <c r="G15" s="12"/>
      <c r="H15" s="16"/>
    </row>
    <row r="16" spans="2:8" ht="28.5" customHeight="1" x14ac:dyDescent="0.3">
      <c r="B16" s="11"/>
      <c r="C16" s="345" t="s">
        <v>10</v>
      </c>
      <c r="D16" s="346"/>
      <c r="E16" s="347" t="s">
        <v>81</v>
      </c>
      <c r="F16" s="348"/>
      <c r="G16" s="12"/>
      <c r="H16" s="16"/>
    </row>
    <row r="17" spans="2:8" ht="72.75" customHeight="1" x14ac:dyDescent="0.3">
      <c r="B17" s="11"/>
      <c r="C17" s="345" t="s">
        <v>11</v>
      </c>
      <c r="D17" s="346"/>
      <c r="E17" s="347" t="s">
        <v>380</v>
      </c>
      <c r="F17" s="348"/>
      <c r="G17" s="12"/>
      <c r="H17" s="16"/>
    </row>
    <row r="18" spans="2:8" ht="64.5" customHeight="1" x14ac:dyDescent="0.3">
      <c r="B18" s="11"/>
      <c r="C18" s="345" t="s">
        <v>12</v>
      </c>
      <c r="D18" s="346"/>
      <c r="E18" s="347" t="s">
        <v>404</v>
      </c>
      <c r="F18" s="348"/>
      <c r="G18" s="12"/>
      <c r="H18" s="16"/>
    </row>
    <row r="19" spans="2:8" ht="71.25" customHeight="1" x14ac:dyDescent="0.3">
      <c r="B19" s="11"/>
      <c r="C19" s="345" t="s">
        <v>82</v>
      </c>
      <c r="D19" s="346"/>
      <c r="E19" s="347" t="s">
        <v>403</v>
      </c>
      <c r="F19" s="348"/>
      <c r="G19" s="12"/>
      <c r="H19" s="16"/>
    </row>
    <row r="20" spans="2:8" ht="55.5" customHeight="1" x14ac:dyDescent="0.3">
      <c r="B20" s="11"/>
      <c r="C20" s="349" t="s">
        <v>83</v>
      </c>
      <c r="D20" s="350"/>
      <c r="E20" s="347" t="s">
        <v>402</v>
      </c>
      <c r="F20" s="348"/>
      <c r="G20" s="12"/>
      <c r="H20" s="16"/>
    </row>
    <row r="21" spans="2:8" ht="42" customHeight="1" x14ac:dyDescent="0.3">
      <c r="B21" s="11"/>
      <c r="C21" s="349" t="s">
        <v>18</v>
      </c>
      <c r="D21" s="350"/>
      <c r="E21" s="347" t="s">
        <v>401</v>
      </c>
      <c r="F21" s="348"/>
      <c r="G21" s="12"/>
      <c r="H21" s="16"/>
    </row>
    <row r="22" spans="2:8" ht="59.25" customHeight="1" x14ac:dyDescent="0.3">
      <c r="B22" s="11"/>
      <c r="C22" s="349" t="s">
        <v>20</v>
      </c>
      <c r="D22" s="350"/>
      <c r="E22" s="347" t="s">
        <v>348</v>
      </c>
      <c r="F22" s="348"/>
      <c r="G22" s="12"/>
      <c r="H22" s="16"/>
    </row>
    <row r="23" spans="2:8" ht="23.25" customHeight="1" x14ac:dyDescent="0.3">
      <c r="B23" s="11"/>
      <c r="C23" s="349" t="s">
        <v>21</v>
      </c>
      <c r="D23" s="350"/>
      <c r="E23" s="347" t="s">
        <v>400</v>
      </c>
      <c r="F23" s="348"/>
      <c r="G23" s="12"/>
      <c r="H23" s="16"/>
    </row>
    <row r="24" spans="2:8" ht="30.75" customHeight="1" x14ac:dyDescent="0.3">
      <c r="B24" s="11"/>
      <c r="C24" s="349" t="s">
        <v>84</v>
      </c>
      <c r="D24" s="350"/>
      <c r="E24" s="347" t="s">
        <v>405</v>
      </c>
      <c r="F24" s="348"/>
      <c r="G24" s="12"/>
      <c r="H24" s="16"/>
    </row>
    <row r="25" spans="2:8" ht="33" customHeight="1" x14ac:dyDescent="0.3">
      <c r="B25" s="11"/>
      <c r="C25" s="349" t="s">
        <v>85</v>
      </c>
      <c r="D25" s="350"/>
      <c r="E25" s="347" t="s">
        <v>406</v>
      </c>
      <c r="F25" s="348"/>
      <c r="G25" s="12"/>
      <c r="H25" s="16"/>
    </row>
    <row r="26" spans="2:8" ht="30" customHeight="1" x14ac:dyDescent="0.3">
      <c r="B26" s="11"/>
      <c r="C26" s="349" t="s">
        <v>86</v>
      </c>
      <c r="D26" s="350"/>
      <c r="E26" s="347" t="s">
        <v>399</v>
      </c>
      <c r="F26" s="348"/>
      <c r="G26" s="12"/>
      <c r="H26" s="16"/>
    </row>
    <row r="27" spans="2:8" ht="35.25" customHeight="1" x14ac:dyDescent="0.3">
      <c r="B27" s="11"/>
      <c r="C27" s="349" t="s">
        <v>87</v>
      </c>
      <c r="D27" s="350"/>
      <c r="E27" s="347" t="s">
        <v>407</v>
      </c>
      <c r="F27" s="348"/>
      <c r="G27" s="12"/>
      <c r="H27" s="16"/>
    </row>
    <row r="28" spans="2:8" ht="31.5" customHeight="1" x14ac:dyDescent="0.3">
      <c r="B28" s="11"/>
      <c r="C28" s="349" t="s">
        <v>88</v>
      </c>
      <c r="D28" s="350"/>
      <c r="E28" s="347" t="s">
        <v>408</v>
      </c>
      <c r="F28" s="348"/>
      <c r="G28" s="12"/>
      <c r="H28" s="16"/>
    </row>
    <row r="29" spans="2:8" ht="35.25" customHeight="1" x14ac:dyDescent="0.3">
      <c r="B29" s="11"/>
      <c r="C29" s="349" t="s">
        <v>89</v>
      </c>
      <c r="D29" s="350"/>
      <c r="E29" s="347" t="s">
        <v>409</v>
      </c>
      <c r="F29" s="348"/>
      <c r="G29" s="12"/>
      <c r="H29" s="16"/>
    </row>
    <row r="30" spans="2:8" ht="59.25" customHeight="1" x14ac:dyDescent="0.3">
      <c r="B30" s="11"/>
      <c r="C30" s="349" t="s">
        <v>90</v>
      </c>
      <c r="D30" s="350"/>
      <c r="E30" s="347" t="s">
        <v>411</v>
      </c>
      <c r="F30" s="348"/>
      <c r="G30" s="12"/>
      <c r="H30" s="16"/>
    </row>
    <row r="31" spans="2:8" ht="57" customHeight="1" x14ac:dyDescent="0.3">
      <c r="B31" s="11"/>
      <c r="C31" s="349" t="s">
        <v>25</v>
      </c>
      <c r="D31" s="350"/>
      <c r="E31" s="347" t="s">
        <v>412</v>
      </c>
      <c r="F31" s="348"/>
      <c r="G31" s="12"/>
      <c r="H31" s="16"/>
    </row>
    <row r="32" spans="2:8" ht="82.5" customHeight="1" x14ac:dyDescent="0.3">
      <c r="B32" s="11"/>
      <c r="C32" s="349" t="s">
        <v>91</v>
      </c>
      <c r="D32" s="350"/>
      <c r="E32" s="347" t="s">
        <v>92</v>
      </c>
      <c r="F32" s="348"/>
      <c r="G32" s="12"/>
      <c r="H32" s="16"/>
    </row>
    <row r="33" spans="2:8" ht="46.5" customHeight="1" x14ac:dyDescent="0.3">
      <c r="B33" s="11"/>
      <c r="C33" s="349" t="s">
        <v>30</v>
      </c>
      <c r="D33" s="350"/>
      <c r="E33" s="347" t="s">
        <v>413</v>
      </c>
      <c r="F33" s="348"/>
      <c r="G33" s="12"/>
      <c r="H33" s="16"/>
    </row>
    <row r="34" spans="2:8" ht="6.75" customHeight="1" thickBot="1" x14ac:dyDescent="0.35">
      <c r="B34" s="11"/>
      <c r="C34" s="358"/>
      <c r="D34" s="359"/>
      <c r="E34" s="360"/>
      <c r="F34" s="361"/>
      <c r="G34" s="12"/>
      <c r="H34" s="16"/>
    </row>
    <row r="35" spans="2:8" ht="15" thickTop="1" x14ac:dyDescent="0.3">
      <c r="B35" s="11"/>
      <c r="C35" s="17"/>
      <c r="D35" s="17"/>
      <c r="E35" s="18"/>
      <c r="F35" s="18"/>
      <c r="G35" s="12"/>
      <c r="H35" s="16"/>
    </row>
    <row r="36" spans="2:8" ht="21" customHeight="1" x14ac:dyDescent="0.3">
      <c r="B36" s="351" t="s">
        <v>349</v>
      </c>
      <c r="C36" s="352"/>
      <c r="D36" s="352"/>
      <c r="E36" s="352"/>
      <c r="F36" s="352"/>
      <c r="G36" s="352"/>
      <c r="H36" s="353"/>
    </row>
    <row r="37" spans="2:8" ht="20.25" customHeight="1" x14ac:dyDescent="0.3">
      <c r="B37" s="351" t="s">
        <v>350</v>
      </c>
      <c r="C37" s="352"/>
      <c r="D37" s="352"/>
      <c r="E37" s="352"/>
      <c r="F37" s="352"/>
      <c r="G37" s="352"/>
      <c r="H37" s="353"/>
    </row>
    <row r="38" spans="2:8" ht="20.25" customHeight="1" x14ac:dyDescent="0.3">
      <c r="B38" s="351" t="s">
        <v>351</v>
      </c>
      <c r="C38" s="352"/>
      <c r="D38" s="352"/>
      <c r="E38" s="352"/>
      <c r="F38" s="352"/>
      <c r="G38" s="352"/>
      <c r="H38" s="353"/>
    </row>
    <row r="39" spans="2:8" ht="21.75" customHeight="1" x14ac:dyDescent="0.3">
      <c r="B39" s="351" t="s">
        <v>352</v>
      </c>
      <c r="C39" s="352"/>
      <c r="D39" s="352"/>
      <c r="E39" s="352"/>
      <c r="F39" s="352"/>
      <c r="G39" s="352"/>
      <c r="H39" s="353"/>
    </row>
    <row r="40" spans="2:8" ht="22.5" customHeight="1" x14ac:dyDescent="0.3">
      <c r="B40" s="351" t="s">
        <v>389</v>
      </c>
      <c r="C40" s="357"/>
      <c r="D40" s="357"/>
      <c r="E40" s="357"/>
      <c r="F40" s="357"/>
      <c r="G40" s="357"/>
      <c r="H40" s="353"/>
    </row>
    <row r="41" spans="2:8" ht="32.25" customHeight="1" thickBot="1" x14ac:dyDescent="0.35">
      <c r="B41" s="354" t="s">
        <v>390</v>
      </c>
      <c r="C41" s="355"/>
      <c r="D41" s="355"/>
      <c r="E41" s="355"/>
      <c r="F41" s="355"/>
      <c r="G41" s="355"/>
      <c r="H41" s="356"/>
    </row>
  </sheetData>
  <mergeCells count="62">
    <mergeCell ref="B41:H41"/>
    <mergeCell ref="B40:H40"/>
    <mergeCell ref="B38:H38"/>
    <mergeCell ref="B39:H39"/>
    <mergeCell ref="C33:D33"/>
    <mergeCell ref="E33:F33"/>
    <mergeCell ref="C34:D34"/>
    <mergeCell ref="E34:F34"/>
    <mergeCell ref="B36:H36"/>
    <mergeCell ref="C31:D31"/>
    <mergeCell ref="E31:F31"/>
    <mergeCell ref="C32:D32"/>
    <mergeCell ref="E32:F32"/>
    <mergeCell ref="B37:H37"/>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C9:D9"/>
    <mergeCell ref="E9:F9"/>
    <mergeCell ref="B2:H2"/>
    <mergeCell ref="B3:H3"/>
    <mergeCell ref="B4:H4"/>
    <mergeCell ref="B6:H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5CF7D-1872-4C37-9907-E47A51458B99}">
  <sheetPr>
    <tabColor theme="4" tint="-0.249977111117893"/>
  </sheetPr>
  <dimension ref="A1:KL68"/>
  <sheetViews>
    <sheetView topLeftCell="A5" zoomScale="89" zoomScaleNormal="89" workbookViewId="0">
      <selection activeCell="G10" sqref="G10:G13"/>
    </sheetView>
  </sheetViews>
  <sheetFormatPr baseColWidth="10" defaultColWidth="11.44140625" defaultRowHeight="14.4" x14ac:dyDescent="0.3"/>
  <cols>
    <col min="1" max="1" width="11.5546875" customWidth="1"/>
    <col min="2" max="2" width="20" customWidth="1"/>
    <col min="3" max="3" width="25.6640625" customWidth="1"/>
    <col min="4" max="4" width="36" customWidth="1"/>
    <col min="5" max="5" width="24.6640625" customWidth="1"/>
    <col min="6" max="6" width="52.33203125" customWidth="1"/>
    <col min="7" max="7" width="45.88671875" bestFit="1" customWidth="1"/>
    <col min="8" max="8" width="40.33203125" bestFit="1" customWidth="1"/>
    <col min="9" max="9" width="13.33203125" customWidth="1"/>
    <col min="10" max="10" width="11.5546875"/>
    <col min="11" max="11" width="26.109375" customWidth="1"/>
    <col min="12" max="12" width="22.88671875" customWidth="1"/>
    <col min="13" max="15" width="11.44140625" customWidth="1"/>
    <col min="16" max="16" width="33.44140625" customWidth="1"/>
    <col min="17" max="17" width="13.109375" customWidth="1"/>
    <col min="18" max="20" width="11.44140625" customWidth="1"/>
    <col min="21" max="21" width="14.5546875" customWidth="1"/>
    <col min="22" max="22" width="11.44140625" customWidth="1"/>
    <col min="23" max="23" width="14" customWidth="1"/>
    <col min="24" max="24" width="38.5546875" customWidth="1"/>
    <col min="25" max="25" width="44.88671875" customWidth="1"/>
    <col min="26" max="26" width="6.5546875" customWidth="1"/>
    <col min="27" max="27" width="11.88671875" customWidth="1"/>
    <col min="28" max="28" width="10.88671875" customWidth="1"/>
    <col min="29" max="29" width="39.44140625" customWidth="1"/>
    <col min="30" max="30" width="6.5546875" customWidth="1"/>
    <col min="31" max="31" width="13.44140625" customWidth="1"/>
    <col min="32" max="32" width="11.44140625" customWidth="1"/>
    <col min="33" max="33" width="36.33203125" customWidth="1"/>
    <col min="34" max="34" width="21.109375" customWidth="1"/>
    <col min="35" max="35" width="11.5546875"/>
    <col min="36" max="36" width="15" customWidth="1"/>
    <col min="37" max="37" width="16.109375" customWidth="1"/>
    <col min="38" max="38" width="17.88671875" bestFit="1" customWidth="1"/>
    <col min="39" max="39" width="12" bestFit="1" customWidth="1"/>
    <col min="40" max="40" width="11.5546875"/>
    <col min="41" max="298" width="11.44140625" style="122"/>
    <col min="299" max="16384" width="11.44140625" style="159"/>
  </cols>
  <sheetData>
    <row r="1" spans="1:298" s="156" customFormat="1" ht="16.5" customHeight="1" x14ac:dyDescent="0.25">
      <c r="A1" s="407"/>
      <c r="B1" s="408"/>
      <c r="C1" s="408"/>
      <c r="D1" s="397" t="s">
        <v>68</v>
      </c>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9" t="s">
        <v>67</v>
      </c>
      <c r="AM1" s="399"/>
      <c r="AN1" s="399"/>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c r="HY1" s="155"/>
      <c r="HZ1" s="155"/>
      <c r="IA1" s="155"/>
      <c r="IB1" s="155"/>
      <c r="IC1" s="155"/>
      <c r="ID1" s="155"/>
      <c r="IE1" s="155"/>
      <c r="IF1" s="155"/>
      <c r="IG1" s="155"/>
      <c r="IH1" s="155"/>
      <c r="II1" s="155"/>
      <c r="IJ1" s="155"/>
      <c r="IK1" s="155"/>
      <c r="IL1" s="155"/>
      <c r="IM1" s="155"/>
      <c r="IN1" s="155"/>
      <c r="IO1" s="155"/>
      <c r="IP1" s="155"/>
      <c r="IQ1" s="155"/>
      <c r="IR1" s="155"/>
      <c r="IS1" s="155"/>
      <c r="IT1" s="155"/>
      <c r="IU1" s="155"/>
      <c r="IV1" s="155"/>
      <c r="IW1" s="155"/>
      <c r="IX1" s="155"/>
      <c r="IY1" s="155"/>
      <c r="IZ1" s="155"/>
      <c r="JA1" s="155"/>
      <c r="JB1" s="155"/>
      <c r="JC1" s="155"/>
      <c r="JD1" s="155"/>
      <c r="JE1" s="155"/>
      <c r="JF1" s="155"/>
      <c r="JG1" s="155"/>
      <c r="JH1" s="155"/>
      <c r="JI1" s="155"/>
      <c r="JJ1" s="155"/>
      <c r="JK1" s="155"/>
      <c r="JL1" s="155"/>
      <c r="JM1" s="155"/>
      <c r="JN1" s="155"/>
      <c r="JO1" s="155"/>
      <c r="JP1" s="155"/>
      <c r="JQ1" s="155"/>
      <c r="JR1" s="155"/>
      <c r="JS1" s="155"/>
      <c r="JT1" s="155"/>
      <c r="JU1" s="155"/>
      <c r="JV1" s="155"/>
      <c r="JW1" s="155"/>
      <c r="JX1" s="155"/>
      <c r="JY1" s="155"/>
      <c r="JZ1" s="155"/>
      <c r="KA1" s="155"/>
      <c r="KB1" s="155"/>
      <c r="KC1" s="155"/>
      <c r="KD1" s="155"/>
      <c r="KE1" s="155"/>
      <c r="KF1" s="155"/>
      <c r="KG1" s="155"/>
      <c r="KH1" s="155"/>
      <c r="KI1" s="155"/>
      <c r="KJ1" s="155"/>
      <c r="KK1" s="155"/>
      <c r="KL1" s="155"/>
    </row>
    <row r="2" spans="1:298" s="156" customFormat="1" ht="39.75" customHeight="1" x14ac:dyDescent="0.25">
      <c r="A2" s="409"/>
      <c r="B2" s="410"/>
      <c r="C2" s="410"/>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9"/>
      <c r="AM2" s="399"/>
      <c r="AN2" s="399"/>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c r="JS2" s="155"/>
      <c r="JT2" s="155"/>
      <c r="JU2" s="155"/>
      <c r="JV2" s="155"/>
      <c r="JW2" s="155"/>
      <c r="JX2" s="155"/>
      <c r="JY2" s="155"/>
      <c r="JZ2" s="155"/>
      <c r="KA2" s="155"/>
      <c r="KB2" s="155"/>
      <c r="KC2" s="155"/>
      <c r="KD2" s="155"/>
      <c r="KE2" s="155"/>
      <c r="KF2" s="155"/>
      <c r="KG2" s="155"/>
      <c r="KH2" s="155"/>
      <c r="KI2" s="155"/>
      <c r="KJ2" s="155"/>
      <c r="KK2" s="155"/>
      <c r="KL2" s="155"/>
    </row>
    <row r="3" spans="1:298" s="156" customFormat="1" ht="13.8" x14ac:dyDescent="0.25">
      <c r="A3" s="2"/>
      <c r="B3" s="2"/>
      <c r="C3" s="3"/>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9"/>
      <c r="AM3" s="399"/>
      <c r="AN3" s="399"/>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c r="JS3" s="155"/>
      <c r="JT3" s="155"/>
      <c r="JU3" s="155"/>
      <c r="JV3" s="155"/>
      <c r="JW3" s="155"/>
      <c r="JX3" s="155"/>
      <c r="JY3" s="155"/>
      <c r="JZ3" s="155"/>
      <c r="KA3" s="155"/>
      <c r="KB3" s="155"/>
      <c r="KC3" s="155"/>
      <c r="KD3" s="155"/>
      <c r="KE3" s="155"/>
      <c r="KF3" s="155"/>
      <c r="KG3" s="155"/>
      <c r="KH3" s="155"/>
      <c r="KI3" s="155"/>
      <c r="KJ3" s="155"/>
      <c r="KK3" s="155"/>
      <c r="KL3" s="155"/>
    </row>
    <row r="4" spans="1:298" s="156" customFormat="1" ht="26.25" customHeight="1" x14ac:dyDescent="0.25">
      <c r="A4" s="400" t="s">
        <v>0</v>
      </c>
      <c r="B4" s="401"/>
      <c r="C4" s="402"/>
      <c r="D4" s="403" t="s">
        <v>583</v>
      </c>
      <c r="E4" s="404"/>
      <c r="F4" s="404"/>
      <c r="G4" s="404"/>
      <c r="H4" s="404"/>
      <c r="I4" s="404"/>
      <c r="J4" s="404"/>
      <c r="K4" s="404"/>
      <c r="L4" s="404"/>
      <c r="M4" s="404"/>
      <c r="N4" s="405"/>
      <c r="O4" s="406"/>
      <c r="P4" s="406"/>
      <c r="Q4" s="406"/>
      <c r="R4" s="1"/>
      <c r="S4" s="1"/>
      <c r="T4" s="1"/>
      <c r="U4" s="1"/>
      <c r="V4" s="1"/>
      <c r="W4" s="1"/>
      <c r="X4" s="1"/>
      <c r="Y4" s="1"/>
      <c r="Z4" s="1"/>
      <c r="AA4" s="1"/>
      <c r="AB4" s="1"/>
      <c r="AC4" s="1"/>
      <c r="AD4" s="1"/>
      <c r="AE4" s="1"/>
      <c r="AF4" s="1"/>
      <c r="AG4" s="1"/>
      <c r="AH4" s="1"/>
      <c r="AI4" s="1"/>
      <c r="AJ4" s="1"/>
      <c r="AK4" s="1"/>
      <c r="AL4" s="1"/>
      <c r="AM4" s="1"/>
      <c r="AN4" s="1"/>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c r="JS4" s="155"/>
      <c r="JT4" s="155"/>
      <c r="JU4" s="155"/>
      <c r="JV4" s="155"/>
      <c r="JW4" s="155"/>
      <c r="JX4" s="155"/>
      <c r="JY4" s="155"/>
      <c r="JZ4" s="155"/>
      <c r="KA4" s="155"/>
      <c r="KB4" s="155"/>
      <c r="KC4" s="155"/>
      <c r="KD4" s="155"/>
      <c r="KE4" s="155"/>
      <c r="KF4" s="155"/>
      <c r="KG4" s="155"/>
      <c r="KH4" s="155"/>
      <c r="KI4" s="155"/>
      <c r="KJ4" s="155"/>
      <c r="KK4" s="155"/>
      <c r="KL4" s="155"/>
    </row>
    <row r="5" spans="1:298" s="156" customFormat="1" ht="44.25" customHeight="1" x14ac:dyDescent="0.25">
      <c r="A5" s="400" t="s">
        <v>1</v>
      </c>
      <c r="B5" s="401"/>
      <c r="C5" s="402"/>
      <c r="D5" s="411" t="s">
        <v>419</v>
      </c>
      <c r="E5" s="412"/>
      <c r="F5" s="412"/>
      <c r="G5" s="412"/>
      <c r="H5" s="412"/>
      <c r="I5" s="412"/>
      <c r="J5" s="412"/>
      <c r="K5" s="412"/>
      <c r="L5" s="412"/>
      <c r="M5" s="412"/>
      <c r="N5" s="413"/>
      <c r="O5" s="1"/>
      <c r="P5" s="1"/>
      <c r="Q5" s="1"/>
      <c r="R5" s="1"/>
      <c r="S5" s="1"/>
      <c r="T5" s="1"/>
      <c r="U5" s="1"/>
      <c r="V5" s="1"/>
      <c r="W5" s="1"/>
      <c r="X5" s="1"/>
      <c r="Y5" s="1"/>
      <c r="Z5" s="1"/>
      <c r="AA5" s="1"/>
      <c r="AB5" s="1"/>
      <c r="AC5" s="1"/>
      <c r="AD5" s="1"/>
      <c r="AE5" s="1"/>
      <c r="AF5" s="1"/>
      <c r="AG5" s="1"/>
      <c r="AH5" s="1"/>
      <c r="AI5" s="1"/>
      <c r="AJ5" s="1"/>
      <c r="AK5" s="1"/>
      <c r="AL5" s="1"/>
      <c r="AM5" s="1"/>
      <c r="AN5" s="1"/>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c r="IR5" s="155"/>
      <c r="IS5" s="155"/>
      <c r="IT5" s="155"/>
      <c r="IU5" s="155"/>
      <c r="IV5" s="155"/>
      <c r="IW5" s="155"/>
      <c r="IX5" s="155"/>
      <c r="IY5" s="155"/>
      <c r="IZ5" s="155"/>
      <c r="JA5" s="155"/>
      <c r="JB5" s="155"/>
      <c r="JC5" s="155"/>
      <c r="JD5" s="155"/>
      <c r="JE5" s="155"/>
      <c r="JF5" s="155"/>
      <c r="JG5" s="155"/>
      <c r="JH5" s="155"/>
      <c r="JI5" s="155"/>
      <c r="JJ5" s="155"/>
      <c r="JK5" s="155"/>
      <c r="JL5" s="155"/>
      <c r="JM5" s="155"/>
      <c r="JN5" s="155"/>
      <c r="JO5" s="155"/>
      <c r="JP5" s="155"/>
      <c r="JQ5" s="155"/>
      <c r="JR5" s="155"/>
      <c r="JS5" s="155"/>
      <c r="JT5" s="155"/>
      <c r="JU5" s="155"/>
      <c r="JV5" s="155"/>
      <c r="JW5" s="155"/>
      <c r="JX5" s="155"/>
      <c r="JY5" s="155"/>
      <c r="JZ5" s="155"/>
      <c r="KA5" s="155"/>
      <c r="KB5" s="155"/>
      <c r="KC5" s="155"/>
      <c r="KD5" s="155"/>
      <c r="KE5" s="155"/>
      <c r="KF5" s="155"/>
      <c r="KG5" s="155"/>
      <c r="KH5" s="155"/>
      <c r="KI5" s="155"/>
      <c r="KJ5" s="155"/>
      <c r="KK5" s="155"/>
      <c r="KL5" s="155"/>
    </row>
    <row r="6" spans="1:298" s="156" customFormat="1" ht="49.5" customHeight="1" x14ac:dyDescent="0.25">
      <c r="A6" s="400" t="s">
        <v>2</v>
      </c>
      <c r="B6" s="401"/>
      <c r="C6" s="402"/>
      <c r="D6" s="411" t="s">
        <v>382</v>
      </c>
      <c r="E6" s="412"/>
      <c r="F6" s="412"/>
      <c r="G6" s="412"/>
      <c r="H6" s="412"/>
      <c r="I6" s="412"/>
      <c r="J6" s="412"/>
      <c r="K6" s="412"/>
      <c r="L6" s="412"/>
      <c r="M6" s="412"/>
      <c r="N6" s="413"/>
      <c r="O6" s="1"/>
      <c r="P6" s="1"/>
      <c r="Q6" s="1"/>
      <c r="R6" s="1"/>
      <c r="S6" s="1"/>
      <c r="T6" s="1"/>
      <c r="U6" s="1"/>
      <c r="V6" s="1"/>
      <c r="W6" s="1"/>
      <c r="X6" s="1"/>
      <c r="Y6" s="1"/>
      <c r="Z6" s="1"/>
      <c r="AA6" s="1"/>
      <c r="AB6" s="1"/>
      <c r="AC6" s="1"/>
      <c r="AD6" s="1"/>
      <c r="AE6" s="1"/>
      <c r="AF6" s="1"/>
      <c r="AG6" s="1"/>
      <c r="AH6" s="1"/>
      <c r="AI6" s="1"/>
      <c r="AJ6" s="1"/>
      <c r="AK6" s="1"/>
      <c r="AL6" s="1"/>
      <c r="AM6" s="1"/>
      <c r="AN6" s="1"/>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c r="IO6" s="155"/>
      <c r="IP6" s="155"/>
      <c r="IQ6" s="155"/>
      <c r="IR6" s="155"/>
      <c r="IS6" s="155"/>
      <c r="IT6" s="155"/>
      <c r="IU6" s="155"/>
      <c r="IV6" s="155"/>
      <c r="IW6" s="155"/>
      <c r="IX6" s="155"/>
      <c r="IY6" s="155"/>
      <c r="IZ6" s="155"/>
      <c r="JA6" s="155"/>
      <c r="JB6" s="155"/>
      <c r="JC6" s="155"/>
      <c r="JD6" s="155"/>
      <c r="JE6" s="155"/>
      <c r="JF6" s="155"/>
      <c r="JG6" s="155"/>
      <c r="JH6" s="155"/>
      <c r="JI6" s="155"/>
      <c r="JJ6" s="155"/>
      <c r="JK6" s="155"/>
      <c r="JL6" s="155"/>
      <c r="JM6" s="155"/>
      <c r="JN6" s="155"/>
      <c r="JO6" s="155"/>
      <c r="JP6" s="155"/>
      <c r="JQ6" s="155"/>
      <c r="JR6" s="155"/>
      <c r="JS6" s="155"/>
      <c r="JT6" s="155"/>
      <c r="JU6" s="155"/>
      <c r="JV6" s="155"/>
      <c r="JW6" s="155"/>
      <c r="JX6" s="155"/>
      <c r="JY6" s="155"/>
      <c r="JZ6" s="155"/>
      <c r="KA6" s="155"/>
      <c r="KB6" s="155"/>
      <c r="KC6" s="155"/>
      <c r="KD6" s="155"/>
      <c r="KE6" s="155"/>
      <c r="KF6" s="155"/>
      <c r="KG6" s="155"/>
      <c r="KH6" s="155"/>
      <c r="KI6" s="155"/>
      <c r="KJ6" s="155"/>
      <c r="KK6" s="155"/>
      <c r="KL6" s="155"/>
    </row>
    <row r="7" spans="1:298" s="156" customFormat="1" ht="13.8" x14ac:dyDescent="0.25">
      <c r="A7" s="394" t="s">
        <v>3</v>
      </c>
      <c r="B7" s="395"/>
      <c r="C7" s="395"/>
      <c r="D7" s="395"/>
      <c r="E7" s="395"/>
      <c r="F7" s="395"/>
      <c r="G7" s="395"/>
      <c r="H7" s="396"/>
      <c r="I7" s="394" t="s">
        <v>4</v>
      </c>
      <c r="J7" s="395"/>
      <c r="K7" s="395"/>
      <c r="L7" s="395"/>
      <c r="M7" s="395"/>
      <c r="N7" s="396"/>
      <c r="O7" s="394" t="s">
        <v>5</v>
      </c>
      <c r="P7" s="395"/>
      <c r="Q7" s="395"/>
      <c r="R7" s="395"/>
      <c r="S7" s="395"/>
      <c r="T7" s="395"/>
      <c r="U7" s="395"/>
      <c r="V7" s="395"/>
      <c r="W7" s="396"/>
      <c r="X7" s="394" t="s">
        <v>6</v>
      </c>
      <c r="Y7" s="395"/>
      <c r="Z7" s="395"/>
      <c r="AA7" s="395"/>
      <c r="AB7" s="395"/>
      <c r="AC7" s="395"/>
      <c r="AD7" s="395"/>
      <c r="AE7" s="395"/>
      <c r="AF7" s="395"/>
      <c r="AG7" s="395"/>
      <c r="AH7" s="396"/>
      <c r="AI7" s="394" t="s">
        <v>7</v>
      </c>
      <c r="AJ7" s="395"/>
      <c r="AK7" s="395"/>
      <c r="AL7" s="395"/>
      <c r="AM7" s="395"/>
      <c r="AN7" s="414"/>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5"/>
      <c r="EG7" s="155"/>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5"/>
      <c r="FZ7" s="155"/>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5"/>
      <c r="HS7" s="155"/>
      <c r="HT7" s="155"/>
      <c r="HU7" s="155"/>
      <c r="HV7" s="155"/>
      <c r="HW7" s="155"/>
      <c r="HX7" s="155"/>
      <c r="HY7" s="155"/>
      <c r="HZ7" s="155"/>
      <c r="IA7" s="155"/>
      <c r="IB7" s="155"/>
      <c r="IC7" s="155"/>
      <c r="ID7" s="155"/>
      <c r="IE7" s="155"/>
      <c r="IF7" s="155"/>
      <c r="IG7" s="155"/>
      <c r="IH7" s="155"/>
      <c r="II7" s="155"/>
      <c r="IJ7" s="155"/>
      <c r="IK7" s="155"/>
      <c r="IL7" s="155"/>
      <c r="IM7" s="155"/>
      <c r="IN7" s="155"/>
      <c r="IO7" s="155"/>
      <c r="IP7" s="155"/>
      <c r="IQ7" s="155"/>
      <c r="IR7" s="155"/>
      <c r="IS7" s="155"/>
      <c r="IT7" s="155"/>
      <c r="IU7" s="155"/>
      <c r="IV7" s="155"/>
      <c r="IW7" s="155"/>
      <c r="IX7" s="155"/>
      <c r="IY7" s="155"/>
      <c r="IZ7" s="155"/>
      <c r="JA7" s="155"/>
      <c r="JB7" s="155"/>
      <c r="JC7" s="155"/>
      <c r="JD7" s="155"/>
      <c r="JE7" s="155"/>
      <c r="JF7" s="155"/>
      <c r="JG7" s="155"/>
      <c r="JH7" s="155"/>
      <c r="JI7" s="155"/>
      <c r="JJ7" s="155"/>
      <c r="JK7" s="155"/>
      <c r="JL7" s="155"/>
      <c r="JM7" s="155"/>
      <c r="JN7" s="155"/>
      <c r="JO7" s="155"/>
      <c r="JP7" s="155"/>
      <c r="JQ7" s="155"/>
      <c r="JR7" s="155"/>
      <c r="JS7" s="155"/>
      <c r="JT7" s="155"/>
      <c r="JU7" s="155"/>
      <c r="JV7" s="155"/>
      <c r="JW7" s="155"/>
      <c r="JX7" s="155"/>
      <c r="JY7" s="155"/>
      <c r="JZ7" s="155"/>
      <c r="KA7" s="155"/>
      <c r="KB7" s="155"/>
      <c r="KC7" s="155"/>
      <c r="KD7" s="155"/>
      <c r="KE7" s="155"/>
      <c r="KF7" s="155"/>
      <c r="KG7" s="155"/>
      <c r="KH7" s="155"/>
      <c r="KI7" s="155"/>
      <c r="KJ7" s="155"/>
      <c r="KK7" s="155"/>
      <c r="KL7" s="155"/>
    </row>
    <row r="8" spans="1:298" s="156" customFormat="1" ht="16.5" customHeight="1" x14ac:dyDescent="0.25">
      <c r="A8" s="418" t="s">
        <v>37</v>
      </c>
      <c r="B8" s="421" t="s">
        <v>392</v>
      </c>
      <c r="C8" s="420" t="s">
        <v>8</v>
      </c>
      <c r="D8" s="422" t="s">
        <v>375</v>
      </c>
      <c r="E8" s="422" t="s">
        <v>10</v>
      </c>
      <c r="F8" s="423" t="s">
        <v>11</v>
      </c>
      <c r="G8" s="415" t="s">
        <v>12</v>
      </c>
      <c r="H8" s="422" t="s">
        <v>13</v>
      </c>
      <c r="I8" s="416" t="s">
        <v>14</v>
      </c>
      <c r="J8" s="417" t="s">
        <v>15</v>
      </c>
      <c r="K8" s="415" t="s">
        <v>16</v>
      </c>
      <c r="L8" s="415" t="s">
        <v>17</v>
      </c>
      <c r="M8" s="417" t="s">
        <v>15</v>
      </c>
      <c r="N8" s="422" t="s">
        <v>18</v>
      </c>
      <c r="O8" s="425" t="s">
        <v>19</v>
      </c>
      <c r="P8" s="424" t="s">
        <v>20</v>
      </c>
      <c r="Q8" s="415" t="s">
        <v>21</v>
      </c>
      <c r="R8" s="424" t="s">
        <v>22</v>
      </c>
      <c r="S8" s="424"/>
      <c r="T8" s="424"/>
      <c r="U8" s="424"/>
      <c r="V8" s="424"/>
      <c r="W8" s="424"/>
      <c r="X8" s="429" t="s">
        <v>291</v>
      </c>
      <c r="Y8" s="425" t="s">
        <v>252</v>
      </c>
      <c r="Z8" s="425" t="s">
        <v>15</v>
      </c>
      <c r="AA8" s="146"/>
      <c r="AB8" s="146"/>
      <c r="AC8" s="425" t="s">
        <v>23</v>
      </c>
      <c r="AD8" s="425" t="s">
        <v>15</v>
      </c>
      <c r="AE8" s="146"/>
      <c r="AF8" s="146"/>
      <c r="AG8" s="429" t="s">
        <v>24</v>
      </c>
      <c r="AH8" s="425" t="s">
        <v>25</v>
      </c>
      <c r="AI8" s="424" t="s">
        <v>7</v>
      </c>
      <c r="AJ8" s="424" t="s">
        <v>26</v>
      </c>
      <c r="AK8" s="424" t="s">
        <v>27</v>
      </c>
      <c r="AL8" s="424" t="s">
        <v>28</v>
      </c>
      <c r="AM8" s="427" t="s">
        <v>29</v>
      </c>
      <c r="AN8" s="427" t="s">
        <v>30</v>
      </c>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5"/>
      <c r="CN8" s="155"/>
      <c r="CO8" s="155"/>
      <c r="CP8" s="155"/>
      <c r="CQ8" s="155"/>
      <c r="CR8" s="155"/>
      <c r="CS8" s="155"/>
      <c r="CT8" s="155"/>
      <c r="CU8" s="155"/>
      <c r="CV8" s="155"/>
      <c r="CW8" s="155"/>
      <c r="CX8" s="155"/>
      <c r="CY8" s="155"/>
      <c r="CZ8" s="155"/>
      <c r="DA8" s="155"/>
      <c r="DB8" s="155"/>
      <c r="DC8" s="155"/>
      <c r="DD8" s="155"/>
      <c r="DE8" s="155"/>
      <c r="DF8" s="155"/>
      <c r="DG8" s="155"/>
      <c r="DH8" s="155"/>
      <c r="DI8" s="155"/>
      <c r="DJ8" s="155"/>
      <c r="DK8" s="155"/>
      <c r="DL8" s="155"/>
      <c r="DM8" s="155"/>
      <c r="DN8" s="155"/>
      <c r="DO8" s="155"/>
      <c r="DP8" s="155"/>
      <c r="DQ8" s="155"/>
      <c r="DR8" s="155"/>
      <c r="DS8" s="155"/>
      <c r="DT8" s="155"/>
      <c r="DU8" s="155"/>
      <c r="DV8" s="155"/>
      <c r="DW8" s="155"/>
      <c r="DX8" s="155"/>
      <c r="DY8" s="155"/>
      <c r="DZ8" s="155"/>
      <c r="EA8" s="155"/>
      <c r="EB8" s="155"/>
      <c r="EC8" s="155"/>
      <c r="ED8" s="155"/>
      <c r="EE8" s="155"/>
      <c r="EF8" s="155"/>
      <c r="EG8" s="155"/>
      <c r="EH8" s="155"/>
      <c r="EI8" s="155"/>
      <c r="EJ8" s="155"/>
      <c r="EK8" s="155"/>
      <c r="EL8" s="155"/>
      <c r="EM8" s="155"/>
      <c r="EN8" s="155"/>
      <c r="EO8" s="155"/>
      <c r="EP8" s="155"/>
      <c r="EQ8" s="155"/>
      <c r="ER8" s="155"/>
      <c r="ES8" s="155"/>
      <c r="ET8" s="155"/>
      <c r="EU8" s="155"/>
      <c r="EV8" s="155"/>
      <c r="EW8" s="155"/>
      <c r="EX8" s="155"/>
      <c r="EY8" s="155"/>
      <c r="EZ8" s="155"/>
      <c r="FA8" s="155"/>
      <c r="FB8" s="155"/>
      <c r="FC8" s="155"/>
      <c r="FD8" s="155"/>
      <c r="FE8" s="155"/>
      <c r="FF8" s="155"/>
      <c r="FG8" s="155"/>
      <c r="FH8" s="155"/>
      <c r="FI8" s="155"/>
      <c r="FJ8" s="155"/>
      <c r="FK8" s="155"/>
      <c r="FL8" s="155"/>
      <c r="FM8" s="155"/>
      <c r="FN8" s="155"/>
      <c r="FO8" s="155"/>
      <c r="FP8" s="155"/>
      <c r="FQ8" s="155"/>
      <c r="FR8" s="155"/>
      <c r="FS8" s="155"/>
      <c r="FT8" s="155"/>
      <c r="FU8" s="155"/>
      <c r="FV8" s="155"/>
      <c r="FW8" s="155"/>
      <c r="FX8" s="155"/>
      <c r="FY8" s="155"/>
      <c r="FZ8" s="155"/>
      <c r="GA8" s="155"/>
      <c r="GB8" s="155"/>
      <c r="GC8" s="155"/>
      <c r="GD8" s="155"/>
      <c r="GE8" s="155"/>
      <c r="GF8" s="155"/>
      <c r="GG8" s="155"/>
      <c r="GH8" s="155"/>
      <c r="GI8" s="155"/>
      <c r="GJ8" s="155"/>
      <c r="GK8" s="155"/>
      <c r="GL8" s="155"/>
      <c r="GM8" s="155"/>
      <c r="GN8" s="155"/>
      <c r="GO8" s="155"/>
      <c r="GP8" s="155"/>
      <c r="GQ8" s="155"/>
      <c r="GR8" s="155"/>
      <c r="GS8" s="155"/>
      <c r="GT8" s="155"/>
      <c r="GU8" s="155"/>
      <c r="GV8" s="155"/>
      <c r="GW8" s="155"/>
      <c r="GX8" s="155"/>
      <c r="GY8" s="155"/>
      <c r="GZ8" s="155"/>
      <c r="HA8" s="155"/>
      <c r="HB8" s="155"/>
      <c r="HC8" s="155"/>
      <c r="HD8" s="155"/>
      <c r="HE8" s="155"/>
      <c r="HF8" s="155"/>
      <c r="HG8" s="155"/>
      <c r="HH8" s="155"/>
      <c r="HI8" s="155"/>
      <c r="HJ8" s="155"/>
      <c r="HK8" s="155"/>
      <c r="HL8" s="155"/>
      <c r="HM8" s="155"/>
      <c r="HN8" s="155"/>
      <c r="HO8" s="155"/>
      <c r="HP8" s="155"/>
      <c r="HQ8" s="155"/>
      <c r="HR8" s="155"/>
      <c r="HS8" s="155"/>
      <c r="HT8" s="155"/>
      <c r="HU8" s="155"/>
      <c r="HV8" s="155"/>
      <c r="HW8" s="155"/>
      <c r="HX8" s="155"/>
      <c r="HY8" s="155"/>
      <c r="HZ8" s="155"/>
      <c r="IA8" s="155"/>
      <c r="IB8" s="155"/>
      <c r="IC8" s="155"/>
      <c r="ID8" s="155"/>
      <c r="IE8" s="155"/>
      <c r="IF8" s="155"/>
      <c r="IG8" s="155"/>
      <c r="IH8" s="155"/>
      <c r="II8" s="155"/>
      <c r="IJ8" s="155"/>
      <c r="IK8" s="155"/>
      <c r="IL8" s="155"/>
      <c r="IM8" s="155"/>
      <c r="IN8" s="155"/>
      <c r="IO8" s="155"/>
      <c r="IP8" s="155"/>
      <c r="IQ8" s="155"/>
      <c r="IR8" s="155"/>
      <c r="IS8" s="155"/>
      <c r="IT8" s="155"/>
      <c r="IU8" s="155"/>
      <c r="IV8" s="155"/>
      <c r="IW8" s="155"/>
      <c r="IX8" s="155"/>
      <c r="IY8" s="155"/>
      <c r="IZ8" s="155"/>
      <c r="JA8" s="155"/>
      <c r="JB8" s="155"/>
      <c r="JC8" s="155"/>
      <c r="JD8" s="155"/>
      <c r="JE8" s="155"/>
      <c r="JF8" s="155"/>
      <c r="JG8" s="155"/>
      <c r="JH8" s="155"/>
      <c r="JI8" s="155"/>
      <c r="JJ8" s="155"/>
      <c r="JK8" s="155"/>
      <c r="JL8" s="155"/>
      <c r="JM8" s="155"/>
      <c r="JN8" s="155"/>
      <c r="JO8" s="155"/>
      <c r="JP8" s="155"/>
      <c r="JQ8" s="155"/>
      <c r="JR8" s="155"/>
      <c r="JS8" s="155"/>
      <c r="JT8" s="155"/>
      <c r="JU8" s="155"/>
      <c r="JV8" s="155"/>
      <c r="JW8" s="155"/>
      <c r="JX8" s="155"/>
      <c r="JY8" s="155"/>
      <c r="JZ8" s="155"/>
      <c r="KA8" s="155"/>
      <c r="KB8" s="155"/>
      <c r="KC8" s="155"/>
      <c r="KD8" s="155"/>
      <c r="KE8" s="155"/>
      <c r="KF8" s="155"/>
      <c r="KG8" s="155"/>
      <c r="KH8" s="155"/>
      <c r="KI8" s="155"/>
      <c r="KJ8" s="155"/>
      <c r="KK8" s="155"/>
      <c r="KL8" s="155"/>
    </row>
    <row r="9" spans="1:298" s="158" customFormat="1" ht="94.5" customHeight="1" thickBot="1" x14ac:dyDescent="0.35">
      <c r="A9" s="419"/>
      <c r="B9" s="444"/>
      <c r="C9" s="421"/>
      <c r="D9" s="415"/>
      <c r="E9" s="415"/>
      <c r="F9" s="421"/>
      <c r="G9" s="416"/>
      <c r="H9" s="415"/>
      <c r="I9" s="416"/>
      <c r="J9" s="417"/>
      <c r="K9" s="416"/>
      <c r="L9" s="416"/>
      <c r="M9" s="417"/>
      <c r="N9" s="415"/>
      <c r="O9" s="426"/>
      <c r="P9" s="415"/>
      <c r="Q9" s="416"/>
      <c r="R9" s="138" t="s">
        <v>31</v>
      </c>
      <c r="S9" s="138" t="s">
        <v>32</v>
      </c>
      <c r="T9" s="138" t="s">
        <v>33</v>
      </c>
      <c r="U9" s="138" t="s">
        <v>34</v>
      </c>
      <c r="V9" s="138" t="s">
        <v>35</v>
      </c>
      <c r="W9" s="138" t="s">
        <v>36</v>
      </c>
      <c r="X9" s="425"/>
      <c r="Y9" s="430"/>
      <c r="Z9" s="430"/>
      <c r="AA9" s="151" t="s">
        <v>280</v>
      </c>
      <c r="AB9" s="151" t="s">
        <v>15</v>
      </c>
      <c r="AC9" s="430"/>
      <c r="AD9" s="430"/>
      <c r="AE9" s="148" t="s">
        <v>23</v>
      </c>
      <c r="AF9" s="148" t="s">
        <v>15</v>
      </c>
      <c r="AG9" s="425"/>
      <c r="AH9" s="426"/>
      <c r="AI9" s="415"/>
      <c r="AJ9" s="415"/>
      <c r="AK9" s="415"/>
      <c r="AL9" s="415"/>
      <c r="AM9" s="428"/>
      <c r="AN9" s="428"/>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c r="DY9" s="157"/>
      <c r="DZ9" s="157"/>
      <c r="EA9" s="157"/>
      <c r="EB9" s="157"/>
      <c r="EC9" s="157"/>
      <c r="ED9" s="157"/>
      <c r="EE9" s="157"/>
      <c r="EF9" s="157"/>
      <c r="EG9" s="157"/>
      <c r="EH9" s="157"/>
      <c r="EI9" s="157"/>
      <c r="EJ9" s="157"/>
      <c r="EK9" s="157"/>
      <c r="EL9" s="157"/>
      <c r="EM9" s="157"/>
      <c r="EN9" s="157"/>
      <c r="EO9" s="157"/>
      <c r="EP9" s="157"/>
      <c r="EQ9" s="157"/>
      <c r="ER9" s="157"/>
      <c r="ES9" s="157"/>
      <c r="ET9" s="157"/>
      <c r="EU9" s="157"/>
      <c r="EV9" s="157"/>
      <c r="EW9" s="157"/>
      <c r="EX9" s="157"/>
      <c r="EY9" s="157"/>
      <c r="EZ9" s="157"/>
      <c r="FA9" s="157"/>
      <c r="FB9" s="157"/>
      <c r="FC9" s="157"/>
      <c r="FD9" s="157"/>
      <c r="FE9" s="157"/>
      <c r="FF9" s="157"/>
      <c r="FG9" s="157"/>
      <c r="FH9" s="157"/>
      <c r="FI9" s="157"/>
      <c r="FJ9" s="157"/>
      <c r="FK9" s="157"/>
      <c r="FL9" s="157"/>
      <c r="FM9" s="157"/>
      <c r="FN9" s="157"/>
      <c r="FO9" s="157"/>
      <c r="FP9" s="157"/>
      <c r="FQ9" s="157"/>
      <c r="FR9" s="157"/>
      <c r="FS9" s="157"/>
      <c r="FT9" s="157"/>
      <c r="FU9" s="157"/>
      <c r="FV9" s="157"/>
      <c r="FW9" s="157"/>
      <c r="FX9" s="157"/>
      <c r="FY9" s="157"/>
      <c r="FZ9" s="157"/>
      <c r="GA9" s="157"/>
      <c r="GB9" s="157"/>
      <c r="GC9" s="157"/>
      <c r="GD9" s="157"/>
      <c r="GE9" s="157"/>
      <c r="GF9" s="157"/>
      <c r="GG9" s="157"/>
      <c r="GH9" s="157"/>
      <c r="GI9" s="157"/>
      <c r="GJ9" s="157"/>
      <c r="GK9" s="157"/>
      <c r="GL9" s="157"/>
      <c r="GM9" s="157"/>
      <c r="GN9" s="157"/>
      <c r="GO9" s="157"/>
      <c r="GP9" s="157"/>
      <c r="GQ9" s="157"/>
      <c r="GR9" s="157"/>
      <c r="GS9" s="157"/>
      <c r="GT9" s="157"/>
      <c r="GU9" s="157"/>
      <c r="GV9" s="157"/>
      <c r="GW9" s="157"/>
      <c r="GX9" s="157"/>
      <c r="GY9" s="157"/>
      <c r="GZ9" s="157"/>
      <c r="HA9" s="157"/>
      <c r="HB9" s="157"/>
      <c r="HC9" s="157"/>
      <c r="HD9" s="157"/>
      <c r="HE9" s="157"/>
      <c r="HF9" s="157"/>
      <c r="HG9" s="157"/>
      <c r="HH9" s="157"/>
      <c r="HI9" s="157"/>
      <c r="HJ9" s="157"/>
      <c r="HK9" s="157"/>
      <c r="HL9" s="157"/>
      <c r="HM9" s="157"/>
      <c r="HN9" s="157"/>
      <c r="HO9" s="157"/>
      <c r="HP9" s="157"/>
      <c r="HQ9" s="157"/>
      <c r="HR9" s="157"/>
      <c r="HS9" s="157"/>
      <c r="HT9" s="157"/>
      <c r="HU9" s="157"/>
      <c r="HV9" s="157"/>
      <c r="HW9" s="157"/>
      <c r="HX9" s="157"/>
      <c r="HY9" s="157"/>
      <c r="HZ9" s="157"/>
      <c r="IA9" s="157"/>
      <c r="IB9" s="157"/>
      <c r="IC9" s="157"/>
      <c r="ID9" s="157"/>
      <c r="IE9" s="157"/>
      <c r="IF9" s="157"/>
      <c r="IG9" s="157"/>
      <c r="IH9" s="157"/>
      <c r="II9" s="157"/>
      <c r="IJ9" s="157"/>
      <c r="IK9" s="157"/>
      <c r="IL9" s="157"/>
      <c r="IM9" s="157"/>
      <c r="IN9" s="157"/>
      <c r="IO9" s="157"/>
      <c r="IP9" s="157"/>
      <c r="IQ9" s="157"/>
      <c r="IR9" s="157"/>
      <c r="IS9" s="157"/>
      <c r="IT9" s="157"/>
      <c r="IU9" s="157"/>
      <c r="IV9" s="157"/>
      <c r="IW9" s="157"/>
      <c r="IX9" s="157"/>
      <c r="IY9" s="157"/>
      <c r="IZ9" s="157"/>
      <c r="JA9" s="157"/>
      <c r="JB9" s="157"/>
      <c r="JC9" s="157"/>
      <c r="JD9" s="157"/>
      <c r="JE9" s="157"/>
      <c r="JF9" s="157"/>
      <c r="JG9" s="157"/>
      <c r="JH9" s="157"/>
      <c r="JI9" s="157"/>
      <c r="JJ9" s="157"/>
      <c r="JK9" s="157"/>
      <c r="JL9" s="157"/>
      <c r="JM9" s="157"/>
      <c r="JN9" s="157"/>
      <c r="JO9" s="157"/>
      <c r="JP9" s="157"/>
      <c r="JQ9" s="157"/>
      <c r="JR9" s="157"/>
      <c r="JS9" s="157"/>
      <c r="JT9" s="157"/>
      <c r="JU9" s="157"/>
      <c r="JV9" s="157"/>
      <c r="JW9" s="157"/>
      <c r="JX9" s="157"/>
      <c r="JY9" s="157"/>
      <c r="JZ9" s="157"/>
      <c r="KA9" s="157"/>
      <c r="KB9" s="157"/>
      <c r="KC9" s="157"/>
      <c r="KD9" s="157"/>
      <c r="KE9" s="157"/>
      <c r="KF9" s="157"/>
      <c r="KG9" s="157"/>
      <c r="KH9" s="157"/>
      <c r="KI9" s="157"/>
      <c r="KJ9" s="157"/>
      <c r="KK9" s="157"/>
      <c r="KL9" s="157"/>
    </row>
    <row r="10" spans="1:298" ht="32.25" customHeight="1" x14ac:dyDescent="0.3">
      <c r="A10" s="387">
        <v>1</v>
      </c>
      <c r="B10" s="391" t="s">
        <v>525</v>
      </c>
      <c r="C10" s="387" t="s">
        <v>311</v>
      </c>
      <c r="D10" s="391" t="s">
        <v>622</v>
      </c>
      <c r="E10" s="387" t="s">
        <v>623</v>
      </c>
      <c r="F10" s="387" t="s">
        <v>624</v>
      </c>
      <c r="G10" s="387" t="s">
        <v>41</v>
      </c>
      <c r="H10" s="387">
        <v>2</v>
      </c>
      <c r="I10" s="369" t="str">
        <f>IF(H10&lt;=2,'Tabla probabilidad'!$B$5,IF(H10&lt;=24,'Tabla probabilidad'!$B$6,IF(H10&lt;=500,'Tabla probabilidad'!$B$7,IF(H10&lt;=5000,'Tabla probabilidad'!$B$8,IF(H10&gt;5000,'Tabla probabilidad'!$B$9)))))</f>
        <v>Muy Baja</v>
      </c>
      <c r="J10" s="432">
        <f>IF(H10&lt;=2,'Tabla probabilidad'!$D$5,IF(H10&lt;=24,'Tabla probabilidad'!$D$6,IF(H10&lt;=500,'Tabla probabilidad'!$D$7,IF(H10&lt;=5000,'Tabla probabilidad'!$D$8,IF(H10&gt;5000,'Tabla probabilidad'!$D$9)))))</f>
        <v>0.2</v>
      </c>
      <c r="K10" s="433" t="s">
        <v>316</v>
      </c>
      <c r="L10" s="365"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Leve</v>
      </c>
      <c r="M10" s="365"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20%</v>
      </c>
      <c r="N10" s="365" t="str">
        <f>VLOOKUP((I10&amp;L10),Hoja1!$B$4:$C$28,2,0)</f>
        <v>Bajo</v>
      </c>
      <c r="O10" s="251">
        <v>1</v>
      </c>
      <c r="P10" s="249" t="s">
        <v>526</v>
      </c>
      <c r="Q10" s="251" t="str">
        <f t="shared" ref="Q10:Q33" si="0">IF(R10="Preventivo","Probabilidad",IF(R10="Detectivo","Probabilidad", IF(R10="Correctivo","Impacto")))</f>
        <v>Probabilidad</v>
      </c>
      <c r="R10" s="251" t="s">
        <v>52</v>
      </c>
      <c r="S10" s="251" t="s">
        <v>57</v>
      </c>
      <c r="T10" s="252">
        <f>VLOOKUP(R10&amp;S10,Hoja1!$Q$4:$R$9,2,0)</f>
        <v>0.45</v>
      </c>
      <c r="U10" s="251" t="s">
        <v>59</v>
      </c>
      <c r="V10" s="251" t="s">
        <v>62</v>
      </c>
      <c r="W10" s="251" t="s">
        <v>65</v>
      </c>
      <c r="X10" s="147">
        <f>IF(Q10="Probabilidad",($J$10*T10),IF(Q10="Impacto"," "))</f>
        <v>9.0000000000000011E-2</v>
      </c>
      <c r="Y10" s="147" t="str">
        <f>IF(Z10&lt;=20%,'Tabla probabilidad'!$B$5,IF(Z10&lt;=40%,'Tabla probabilidad'!$B$6,IF(Z10&lt;=60%,'Tabla probabilidad'!$B$7,IF(Z10&lt;=80%,'Tabla probabilidad'!$B$8,IF(Z10&lt;=100%,'Tabla probabilidad'!$B$9)))))</f>
        <v>Muy Baja</v>
      </c>
      <c r="Z10" s="147">
        <f>IF(R10="Preventivo",(J10-(J10*T10)),IF(R10="Detectivo",(J10-(J10*T10)),IF(R10="Correctivo",(J10))))</f>
        <v>0.11</v>
      </c>
      <c r="AA10" s="374" t="str">
        <f>IF(AB10&lt;=20%,'Tabla probabilidad'!$B$5,IF(AB10&lt;=40%,'Tabla probabilidad'!$B$6,IF(AB10&lt;=60%,'Tabla probabilidad'!$B$7,IF(AB10&lt;=80%,'Tabla probabilidad'!$B$8,IF(AB10&lt;=100%,'Tabla probabilidad'!$B$9)))))</f>
        <v>Muy Baja</v>
      </c>
      <c r="AB10" s="374">
        <f>AVERAGE(Z10:Z13)</f>
        <v>0.11</v>
      </c>
      <c r="AC10" s="147" t="str">
        <f t="shared" ref="AC10:AC33" si="1">IF(AD10&lt;=20%,"Leve",IF(AD10&lt;=40%,"Menor",IF(AD10&lt;=60%,"Moderado",IF(AD10&lt;=80%,"Mayor",IF(AD10&lt;=100%,"Catastrófico")))))</f>
        <v>Leve</v>
      </c>
      <c r="AD10" s="147">
        <f>IF(Q10="Probabilidad",(($M$10-0)),IF(Q10="Impacto",($M$10-($M$10*T10))))</f>
        <v>0.2</v>
      </c>
      <c r="AE10" s="374" t="str">
        <f>IF(AF10&lt;=20%,"Leve",IF(AF10&lt;=40%,"Menor",IF(AF10&lt;=60%,"Moderado",IF(AF10&lt;=80%,"Mayor",IF(AF10&lt;=100%,"Catastrófico")))))</f>
        <v>Leve</v>
      </c>
      <c r="AF10" s="374">
        <f>AVERAGE(AD10:AD13)</f>
        <v>0.2</v>
      </c>
      <c r="AG10" s="372" t="str">
        <f>VLOOKUP(AA10&amp;AE10,Hoja1!$B$4:$C$28,2,0)</f>
        <v>Bajo</v>
      </c>
      <c r="AH10" s="372" t="s">
        <v>294</v>
      </c>
      <c r="AI10" s="372"/>
      <c r="AJ10" s="372"/>
      <c r="AK10" s="372"/>
      <c r="AL10" s="372"/>
      <c r="AM10" s="384"/>
      <c r="AN10" s="365"/>
    </row>
    <row r="11" spans="1:298" ht="57" customHeight="1" x14ac:dyDescent="0.3">
      <c r="A11" s="387"/>
      <c r="B11" s="392"/>
      <c r="C11" s="387"/>
      <c r="D11" s="392"/>
      <c r="E11" s="387"/>
      <c r="F11" s="387"/>
      <c r="G11" s="387"/>
      <c r="H11" s="387"/>
      <c r="I11" s="369"/>
      <c r="J11" s="432"/>
      <c r="K11" s="433"/>
      <c r="L11" s="367"/>
      <c r="M11" s="367"/>
      <c r="N11" s="365"/>
      <c r="O11" s="251">
        <v>2</v>
      </c>
      <c r="P11" s="253" t="s">
        <v>527</v>
      </c>
      <c r="Q11" s="251" t="str">
        <f t="shared" si="0"/>
        <v>Probabilidad</v>
      </c>
      <c r="R11" s="251" t="s">
        <v>52</v>
      </c>
      <c r="S11" s="251" t="s">
        <v>57</v>
      </c>
      <c r="T11" s="252">
        <f>VLOOKUP(R11&amp;S11,Hoja1!$Q$4:$R$9,2,0)</f>
        <v>0.45</v>
      </c>
      <c r="U11" s="251" t="s">
        <v>59</v>
      </c>
      <c r="V11" s="251" t="s">
        <v>62</v>
      </c>
      <c r="W11" s="251" t="s">
        <v>65</v>
      </c>
      <c r="X11" s="147">
        <f>IF(Q11="Probabilidad",($J$10*T11),IF(Q11="Impacto"," "))</f>
        <v>9.0000000000000011E-2</v>
      </c>
      <c r="Y11" s="147" t="str">
        <f>IF(Z11&lt;=20%,'Tabla probabilidad'!$B$5,IF(Z11&lt;=40%,'Tabla probabilidad'!$B$6,IF(Z11&lt;=60%,'Tabla probabilidad'!$B$7,IF(Z11&lt;=80%,'Tabla probabilidad'!$B$8,IF(Z11&lt;=100%,'Tabla probabilidad'!$B$9)))))</f>
        <v>Muy Baja</v>
      </c>
      <c r="Z11" s="147">
        <f>IF(R11="Preventivo",(J10-(J10*T11)),IF(R11="Detectivo",(J10-(J10*T11)),IF(R11="Correctivo",(J10))))</f>
        <v>0.11</v>
      </c>
      <c r="AA11" s="376"/>
      <c r="AB11" s="376"/>
      <c r="AC11" s="147" t="str">
        <f t="shared" si="1"/>
        <v>Leve</v>
      </c>
      <c r="AD11" s="147">
        <f>IF(Q11="Probabilidad",(($M$10-0)),IF(Q11="Impacto",($M$10-($M$10*T11))))</f>
        <v>0.2</v>
      </c>
      <c r="AE11" s="376"/>
      <c r="AF11" s="376"/>
      <c r="AG11" s="373"/>
      <c r="AH11" s="373"/>
      <c r="AI11" s="373"/>
      <c r="AJ11" s="373"/>
      <c r="AK11" s="373"/>
      <c r="AL11" s="373"/>
      <c r="AM11" s="385"/>
      <c r="AN11" s="365"/>
    </row>
    <row r="12" spans="1:298" ht="69.75" customHeight="1" x14ac:dyDescent="0.3">
      <c r="A12" s="387"/>
      <c r="B12" s="392"/>
      <c r="C12" s="387"/>
      <c r="D12" s="392"/>
      <c r="E12" s="387"/>
      <c r="F12" s="387"/>
      <c r="G12" s="387"/>
      <c r="H12" s="387"/>
      <c r="I12" s="369"/>
      <c r="J12" s="432"/>
      <c r="K12" s="433"/>
      <c r="L12" s="367"/>
      <c r="M12" s="367"/>
      <c r="N12" s="365"/>
      <c r="O12" s="251">
        <v>3</v>
      </c>
      <c r="P12" s="253" t="s">
        <v>528</v>
      </c>
      <c r="Q12" s="251" t="str">
        <f t="shared" si="0"/>
        <v>Probabilidad</v>
      </c>
      <c r="R12" s="251" t="s">
        <v>52</v>
      </c>
      <c r="S12" s="251" t="s">
        <v>57</v>
      </c>
      <c r="T12" s="252">
        <f>VLOOKUP(R12&amp;S12,Hoja1!$Q$4:$R$9,2,0)</f>
        <v>0.45</v>
      </c>
      <c r="U12" s="251" t="s">
        <v>59</v>
      </c>
      <c r="V12" s="251" t="s">
        <v>62</v>
      </c>
      <c r="W12" s="251" t="s">
        <v>65</v>
      </c>
      <c r="X12" s="147">
        <f t="shared" ref="X12:X13" si="2">IF(Q12="Probabilidad",($J$10*T12),IF(Q12="Impacto"," "))</f>
        <v>9.0000000000000011E-2</v>
      </c>
      <c r="Y12" s="147" t="str">
        <f>IF(Z12&lt;=20%,'Tabla probabilidad'!$B$5,IF(Z12&lt;=40%,'Tabla probabilidad'!$B$6,IF(Z12&lt;=60%,'Tabla probabilidad'!$B$7,IF(Z12&lt;=80%,'Tabla probabilidad'!$B$8,IF(Z12&lt;=100%,'Tabla probabilidad'!$B$9)))))</f>
        <v>Muy Baja</v>
      </c>
      <c r="Z12" s="147">
        <f>IF(R12="Preventivo",(J10-(J10*T12)),IF(R12="Detectivo",(J10-(J10*T12)),IF(R12="Correctivo",(J10))))</f>
        <v>0.11</v>
      </c>
      <c r="AA12" s="376"/>
      <c r="AB12" s="376"/>
      <c r="AC12" s="147" t="str">
        <f t="shared" si="1"/>
        <v>Leve</v>
      </c>
      <c r="AD12" s="147">
        <f>IF(Q12="Probabilidad",(($M$10-0)),IF(Q12="Impacto",($M$10-($M$10*T12))))</f>
        <v>0.2</v>
      </c>
      <c r="AE12" s="376"/>
      <c r="AF12" s="376"/>
      <c r="AG12" s="373"/>
      <c r="AH12" s="373"/>
      <c r="AI12" s="373"/>
      <c r="AJ12" s="373"/>
      <c r="AK12" s="373"/>
      <c r="AL12" s="373"/>
      <c r="AM12" s="385"/>
      <c r="AN12" s="365"/>
    </row>
    <row r="13" spans="1:298" ht="116.25" customHeight="1" thickBot="1" x14ac:dyDescent="0.35">
      <c r="A13" s="387"/>
      <c r="B13" s="392"/>
      <c r="C13" s="387"/>
      <c r="D13" s="431"/>
      <c r="E13" s="387"/>
      <c r="F13" s="387"/>
      <c r="G13" s="387"/>
      <c r="H13" s="387"/>
      <c r="I13" s="369"/>
      <c r="J13" s="432"/>
      <c r="K13" s="433"/>
      <c r="L13" s="367"/>
      <c r="M13" s="367"/>
      <c r="N13" s="365"/>
      <c r="O13" s="251">
        <v>4</v>
      </c>
      <c r="P13" s="254" t="s">
        <v>529</v>
      </c>
      <c r="Q13" s="251" t="str">
        <f t="shared" si="0"/>
        <v>Probabilidad</v>
      </c>
      <c r="R13" s="251" t="s">
        <v>52</v>
      </c>
      <c r="S13" s="251" t="s">
        <v>57</v>
      </c>
      <c r="T13" s="252">
        <f>VLOOKUP(R13&amp;S13,Hoja1!$Q$4:$R$9,2,0)</f>
        <v>0.45</v>
      </c>
      <c r="U13" s="251" t="s">
        <v>59</v>
      </c>
      <c r="V13" s="251" t="s">
        <v>62</v>
      </c>
      <c r="W13" s="251" t="s">
        <v>65</v>
      </c>
      <c r="X13" s="147">
        <f t="shared" si="2"/>
        <v>9.0000000000000011E-2</v>
      </c>
      <c r="Y13" s="147" t="str">
        <f>IF(Z13&lt;=20%,'Tabla probabilidad'!$B$5,IF(Z13&lt;=40%,'Tabla probabilidad'!$B$6,IF(Z13&lt;=60%,'Tabla probabilidad'!$B$7,IF(Z13&lt;=80%,'Tabla probabilidad'!$B$8,IF(Z13&lt;=100%,'Tabla probabilidad'!$B$9)))))</f>
        <v>Muy Baja</v>
      </c>
      <c r="Z13" s="147">
        <f>IF(R13="Preventivo",(J10-(J10*T13)),IF(R13="Detectivo",(J10-(J10*T13)),IF(R13="Correctivo",(J10))))</f>
        <v>0.11</v>
      </c>
      <c r="AA13" s="376"/>
      <c r="AB13" s="376"/>
      <c r="AC13" s="147" t="str">
        <f t="shared" si="1"/>
        <v>Leve</v>
      </c>
      <c r="AD13" s="147">
        <f>IF(Q13="Probabilidad",(($M$10-0)),IF(Q13="Impacto",($M$10-($M$10*T13))))</f>
        <v>0.2</v>
      </c>
      <c r="AE13" s="376"/>
      <c r="AF13" s="376"/>
      <c r="AG13" s="373"/>
      <c r="AH13" s="373"/>
      <c r="AI13" s="373"/>
      <c r="AJ13" s="373"/>
      <c r="AK13" s="373"/>
      <c r="AL13" s="373"/>
      <c r="AM13" s="385"/>
      <c r="AN13" s="365"/>
    </row>
    <row r="14" spans="1:298" ht="75" customHeight="1" x14ac:dyDescent="0.3">
      <c r="A14" s="387">
        <v>2</v>
      </c>
      <c r="B14" s="391" t="s">
        <v>530</v>
      </c>
      <c r="C14" s="387" t="s">
        <v>298</v>
      </c>
      <c r="D14" s="388" t="s">
        <v>613</v>
      </c>
      <c r="E14" s="391" t="s">
        <v>625</v>
      </c>
      <c r="F14" s="391" t="s">
        <v>531</v>
      </c>
      <c r="G14" s="387" t="s">
        <v>41</v>
      </c>
      <c r="H14" s="391"/>
      <c r="I14" s="369" t="str">
        <f>IF(H14&lt;=2,'Tabla probabilidad'!$B$5,IF(H14&lt;=24,'Tabla probabilidad'!$B$6,IF(H14&lt;=500,'Tabla probabilidad'!$B$7,IF(H14&lt;=5000,'Tabla probabilidad'!$B$8,IF(H14&gt;5000,'Tabla probabilidad'!$B$9)))))</f>
        <v>Muy Baja</v>
      </c>
      <c r="J14" s="371">
        <f>IF(H14&lt;=2,'Tabla probabilidad'!$D$5,IF(H14&lt;=24,'Tabla probabilidad'!$D$6,IF(H14&lt;=500,'Tabla probabilidad'!$D$7,IF(H14&lt;=5000,'Tabla probabilidad'!$D$8,IF(H14&gt;5000,'Tabla probabilidad'!$D$9)))))</f>
        <v>0.2</v>
      </c>
      <c r="K14" s="365" t="s">
        <v>331</v>
      </c>
      <c r="L14" s="365" t="str">
        <f>IF(K14="El riesgo afecta la imagen de alguna área de la organización","Leve",IF(K14="El riesgo afecta la imagen de la entidad internamente, de conocimiento general, nivel interno, alta dirección, contratista y/o de provedores","Menor",IF(K14="El riesgo afecta la imagen de la entidad con algunos usuarios de relevancia frente al logro de los objetivos","Moderado",IF(K14="El riesgo afecta la imagen de de la entidad con efecto publicitario sostenido a nivel del sector justicia","Mayor",IF(K14="El riesgo afecta la imagen de la entidad a nivel nacional, con efecto publicitarios sostenible a nivel país","Catastrófico",IF(K14="Impacto que afecte la ejecución presupuestal en un valor ≥0,5%.","Leve",IF(K14="Impacto que afecte la ejecución presupuestal en un valor ≥1%.","Menor",IF(K14="Impacto que afecte la ejecución presupuestal en un valor ≥5%.","Moderado",IF(K14="Impacto que afecte la ejecución presupuestal en un valor ≥20%.","Mayor",IF(K14="Impacto que afecte la ejecución presupuestal en un valor ≥50%.","Catastrófico",IF(K14="Incumplimiento máximo del 5% de la meta planeada","Leve",IF(K14="Incumplimiento máximo del 15% de la meta planeada","Menor",IF(K14="Incumplimiento máximo del 20% de la meta planeada","Moderado",IF(K14="Incumplimiento máximo del 50% de la meta planeada","Mayor",IF(K14="Incumplimiento máximo del 80% de la meta planeada","Catastrófico",IF(K14="Cualquier afectación a la violacion de los derechos de los ciudadanos se considera con consecuencias altas","Mayor",IF(K14="Cualquier afectación a la violacion de los derechos de los ciudadanos se considera con consecuencias desastrosas","Catastrófico",IF(K14="Afecta la Prestación del Servicio de Administración de Justicia en 5%","Leve",IF(K14="Afecta la Prestación del Servicio de Administración de Justicia en 10%","Menor",IF(K14="Afecta la Prestación del Servicio de Administración de Justicia en 15%","Moderado",IF(K14="Afecta la Prestación del Servicio de Administración de Justicia en 20%","Mayor",IF(K14="Afecta la Prestación del Servicio de Administración de Justicia en más del 50%","Catastrófico",IF(K14="Cualquier acto indebido de los servidores judiciales genera altas consecuencias para la entidad","Mayor",IF(K14="Cualquier acto indebido de los servidores judiciales genera consecuencias desastrosas para la entidad","Catastrófico",IF(K14="Si el hecho llegara a presentarse, tendría consecuencias o efectos mínimos sobre la entidad","Leve",IF(K14="Si el hecho llegara a presentarse, tendría bajo impacto o efecto sobre la entidad","Menor",IF(K14="Si el hecho llegara a presentarse, tendría medianas consecuencias o efectos sobre la entidad","Moderado",IF(K14="Si el hecho llegara a presentarse, tendría altas consecuencias o efectos sobre la entidad","Mayor",IF(K14="Si el hecho llegara a presentarse, tendría desastrosas consecuencias o efectos sobre la entidad","Catastrófico")))))))))))))))))))))))))))))</f>
        <v>Mayor</v>
      </c>
      <c r="M14" s="365" t="str">
        <f>IF(K14="El riesgo afecta la imagen de alguna área de la organización","20%",IF(K14="El riesgo afecta la imagen de la entidad internamente, de conocimiento general, nivel interno, alta dirección, contratista y/o de provedores","40%",IF(K14="El riesgo afecta la imagen de la entidad con algunos usuarios de relevancia frente al logro de los objetivos","60%",IF(K14="El riesgo afecta la imagen de de la entidad con efecto publicitario sostenido a nivel del sector justicia","80%",IF(K14="El riesgo afecta la imagen de la entidad a nivel nacional, con efecto publicitarios sostenible a nivel país","100%",IF(K14="Impacto que afecte la ejecución presupuestal en un valor ≥0,5%.","20%",IF(K14="Impacto que afecte la ejecución presupuestal en un valor ≥1%.","40%",IF(K14="Impacto que afecte la ejecución presupuestal en un valor ≥5%.","60%",IF(K14="Impacto que afecte la ejecución presupuestal en un valor ≥20%.","80%",IF(K14="Impacto que afecte la ejecución presupuestal en un valor ≥50%.","100%",IF(K14="Incumplimiento máximo del 5% de la meta planeada","20%",IF(K14="Incumplimiento máximo del 15% de la meta planeada","40%",IF(K14="Incumplimiento máximo del 20% de la meta planeada","60%",IF(K14="Incumplimiento máximo del 50% de la meta planeada","80%",IF(K14="Incumplimiento máximo del 80% de la meta planeada","100%",IF(K14="Cualquier afectación a la violacion de los derechos de los ciudadanos se considera con consecuencias altas","80%",IF(K14="Cualquier afectación a la violacion de los derechos de los ciudadanos se considera con consecuencias desastrosas","100%",IF(K14="Afecta la Prestación del Servicio de Administración de Justicia en 5%","20%",IF(K14="Afecta la Prestación del Servicio de Administración de Justicia en 10%","40%",IF(K14="Afecta la Prestación del Servicio de Administración de Justicia en 15%","60%",IF(K14="Afecta la Prestación del Servicio de Administración de Justicia en 20%","80%",IF(K14="Afecta la Prestación del Servicio de Administración de Justicia en más del 50%","100%",IF(K14="Cualquier acto indebido de los servidores judiciales genera altas consecuencias para la entidad","80%",IF(K14="Cualquier acto indebido de los servidores judiciales genera consecuencias desastrosas para la entidad","100%",IF(K14="Si el hecho llegara a presentarse, tendría consecuencias o efectos mínimos sobre la entidad","20%",IF(K14="Si el hecho llegara a presentarse, tendría bajo impacto o efecto sobre la entidad","40%",IF(K14="Si el hecho llegara a presentarse, tendría medianas consecuencias o efectos sobre la entidad","60%",IF(K14="Si el hecho llegara a presentarse, tendría altas consecuencias o efectos sobre la entidad","80%",IF(K14="Si el hecho llegara a presentarse, tendría desastrosas consecuencias o efectos sobre la entidad","100%")))))))))))))))))))))))))))))</f>
        <v>80%</v>
      </c>
      <c r="N14" s="365" t="str">
        <f>VLOOKUP((I14&amp;L14),Hoja1!$B$4:$C$28,2,0)</f>
        <v xml:space="preserve">Alto </v>
      </c>
      <c r="O14" s="251">
        <v>1</v>
      </c>
      <c r="P14" s="250" t="s">
        <v>532</v>
      </c>
      <c r="Q14" s="251" t="str">
        <f t="shared" si="0"/>
        <v>Probabilidad</v>
      </c>
      <c r="R14" s="251" t="s">
        <v>52</v>
      </c>
      <c r="S14" s="251" t="s">
        <v>57</v>
      </c>
      <c r="T14" s="252">
        <f>VLOOKUP(R14&amp;S14,Hoja1!$Q$4:$R$9,2,0)</f>
        <v>0.45</v>
      </c>
      <c r="U14" s="268" t="s">
        <v>59</v>
      </c>
      <c r="V14" s="268" t="s">
        <v>62</v>
      </c>
      <c r="W14" s="268" t="s">
        <v>65</v>
      </c>
      <c r="X14" s="149">
        <f>IF(Q14="Probabilidad",($J$14*T14),IF(Q14="Impacto"," "))</f>
        <v>9.0000000000000011E-2</v>
      </c>
      <c r="Y14" s="149" t="str">
        <f>IF(Z14&lt;=20%,'Tabla probabilidad'!$B$5,IF(Z14&lt;=40%,'Tabla probabilidad'!$B$6,IF(Z14&lt;=60%,'Tabla probabilidad'!$B$7,IF(Z14&lt;=80%,'Tabla probabilidad'!$B$8,IF(Z14&lt;=100%,'Tabla probabilidad'!$B$9)))))</f>
        <v>Muy Baja</v>
      </c>
      <c r="Z14" s="149">
        <f>IF(R14="Preventivo",(J14-(J14*T14)),IF(R14="Detectivo",(J14-(J14*T14)),IF(R14="Correctivo",(J14))))</f>
        <v>0.11</v>
      </c>
      <c r="AA14" s="374" t="str">
        <f>IF(AB14&lt;=20%,'Tabla probabilidad'!$B$5,IF(AB14&lt;=40%,'Tabla probabilidad'!$B$6,IF(AB14&lt;=60%,'Tabla probabilidad'!$B$7,IF(AB14&lt;=80%,'Tabla probabilidad'!$B$8,IF(AB14&lt;=100%,'Tabla probabilidad'!$B$9)))))</f>
        <v>Muy Baja</v>
      </c>
      <c r="AB14" s="374">
        <f>AVERAGE(Z14:Z18)</f>
        <v>0.10400000000000001</v>
      </c>
      <c r="AC14" s="149" t="str">
        <f t="shared" si="1"/>
        <v>Mayor</v>
      </c>
      <c r="AD14" s="149">
        <f>IF(Q14="Probabilidad",(($M$14-0)),IF(Q14="Impacto",($M$14-($M$14*T14))))</f>
        <v>0.8</v>
      </c>
      <c r="AE14" s="374" t="str">
        <f>IF(AF14&lt;=20%,"Leve",IF(AF14&lt;=40%,"Menor",IF(AF14&lt;=60%,"Moderado",IF(AF14&lt;=80%,"Mayor",IF(AF14&lt;=100%,"Catastrófico")))))</f>
        <v>Mayor</v>
      </c>
      <c r="AF14" s="374">
        <f>AVERAGE(AD14:AD18)</f>
        <v>0.8</v>
      </c>
      <c r="AG14" s="372" t="str">
        <f>VLOOKUP(AA14&amp;AE14,Hoja1!$B$4:$C$28,2,0)</f>
        <v xml:space="preserve">Alto </v>
      </c>
      <c r="AH14" s="372" t="s">
        <v>294</v>
      </c>
      <c r="AI14" s="372"/>
      <c r="AJ14" s="372"/>
      <c r="AK14" s="372"/>
      <c r="AL14" s="372"/>
      <c r="AM14" s="384"/>
      <c r="AN14" s="365"/>
    </row>
    <row r="15" spans="1:298" ht="27.75" customHeight="1" x14ac:dyDescent="0.3">
      <c r="A15" s="387"/>
      <c r="B15" s="392"/>
      <c r="C15" s="387"/>
      <c r="D15" s="389"/>
      <c r="E15" s="392"/>
      <c r="F15" s="392"/>
      <c r="G15" s="387"/>
      <c r="H15" s="392"/>
      <c r="I15" s="369"/>
      <c r="J15" s="371"/>
      <c r="K15" s="365"/>
      <c r="L15" s="367"/>
      <c r="M15" s="367"/>
      <c r="N15" s="365"/>
      <c r="O15" s="251">
        <v>2</v>
      </c>
      <c r="P15" s="250" t="s">
        <v>533</v>
      </c>
      <c r="Q15" s="251" t="str">
        <f t="shared" si="0"/>
        <v>Probabilidad</v>
      </c>
      <c r="R15" s="251" t="s">
        <v>52</v>
      </c>
      <c r="S15" s="251" t="s">
        <v>56</v>
      </c>
      <c r="T15" s="252">
        <f>VLOOKUP(R15&amp;S15,Hoja1!$Q$4:$R$9,2,0)</f>
        <v>0.5</v>
      </c>
      <c r="U15" s="268" t="s">
        <v>59</v>
      </c>
      <c r="V15" s="268" t="s">
        <v>62</v>
      </c>
      <c r="W15" s="268" t="s">
        <v>65</v>
      </c>
      <c r="X15" s="149">
        <f>IF(Q15="Probabilidad",($J$14*T15),IF(Q15="Impacto"," "))</f>
        <v>0.1</v>
      </c>
      <c r="Y15" s="149" t="str">
        <f>IF(Z15&lt;=20%,'Tabla probabilidad'!$B$5,IF(Z15&lt;=40%,'Tabla probabilidad'!$B$6,IF(Z15&lt;=60%,'Tabla probabilidad'!$B$7,IF(Z15&lt;=80%,'Tabla probabilidad'!$B$8,IF(Z15&lt;=100%,'Tabla probabilidad'!$B$9)))))</f>
        <v>Muy Baja</v>
      </c>
      <c r="Z15" s="149">
        <f>IF(R15="Preventivo",(J14-(J14*T15)),IF(R15="Detectivo",(J14-(J14*T15)),IF(R15="Correctivo",(J14))))</f>
        <v>0.1</v>
      </c>
      <c r="AA15" s="376"/>
      <c r="AB15" s="376"/>
      <c r="AC15" s="149" t="str">
        <f t="shared" si="1"/>
        <v>Mayor</v>
      </c>
      <c r="AD15" s="149">
        <f t="shared" ref="AD15:AD18" si="3">IF(Q15="Probabilidad",(($M$14-0)),IF(Q15="Impacto",($M$14-($M$14*T15))))</f>
        <v>0.8</v>
      </c>
      <c r="AE15" s="376"/>
      <c r="AF15" s="376"/>
      <c r="AG15" s="373"/>
      <c r="AH15" s="373"/>
      <c r="AI15" s="373"/>
      <c r="AJ15" s="373"/>
      <c r="AK15" s="373"/>
      <c r="AL15" s="373"/>
      <c r="AM15" s="385"/>
      <c r="AN15" s="365"/>
    </row>
    <row r="16" spans="1:298" ht="49.5" customHeight="1" x14ac:dyDescent="0.3">
      <c r="A16" s="387"/>
      <c r="B16" s="392"/>
      <c r="C16" s="387"/>
      <c r="D16" s="389"/>
      <c r="E16" s="392"/>
      <c r="F16" s="392"/>
      <c r="G16" s="387"/>
      <c r="H16" s="392"/>
      <c r="I16" s="369"/>
      <c r="J16" s="371"/>
      <c r="K16" s="365"/>
      <c r="L16" s="367"/>
      <c r="M16" s="367"/>
      <c r="N16" s="365"/>
      <c r="O16" s="251">
        <v>3</v>
      </c>
      <c r="P16" s="250" t="s">
        <v>534</v>
      </c>
      <c r="Q16" s="251" t="str">
        <f t="shared" si="0"/>
        <v>Probabilidad</v>
      </c>
      <c r="R16" s="251" t="s">
        <v>52</v>
      </c>
      <c r="S16" s="251" t="s">
        <v>57</v>
      </c>
      <c r="T16" s="252">
        <f>VLOOKUP(R16&amp;S16,Hoja1!$Q$4:$R$9,2,0)</f>
        <v>0.45</v>
      </c>
      <c r="U16" s="268" t="s">
        <v>59</v>
      </c>
      <c r="V16" s="268" t="s">
        <v>62</v>
      </c>
      <c r="W16" s="268" t="s">
        <v>65</v>
      </c>
      <c r="X16" s="160">
        <f t="shared" ref="X16:X18" si="4">IF(Q16="Probabilidad",($J$14*T16),IF(Q16="Impacto"," "))</f>
        <v>9.0000000000000011E-2</v>
      </c>
      <c r="Y16" s="149" t="str">
        <f>IF(Z16&lt;=20%,'Tabla probabilidad'!$B$5,IF(Z16&lt;=40%,'Tabla probabilidad'!$B$6,IF(Z16&lt;=60%,'Tabla probabilidad'!$B$7,IF(Z16&lt;=80%,'Tabla probabilidad'!$B$8,IF(Z16&lt;=100%,'Tabla probabilidad'!$B$9)))))</f>
        <v>Muy Baja</v>
      </c>
      <c r="Z16" s="149">
        <f>IF(R16="Preventivo",(J14-(J14*T16)),IF(R16="Detectivo",(J14-(J14*T16)),IF(R16="Correctivo",(J14))))</f>
        <v>0.11</v>
      </c>
      <c r="AA16" s="376"/>
      <c r="AB16" s="376"/>
      <c r="AC16" s="149" t="str">
        <f t="shared" si="1"/>
        <v>Mayor</v>
      </c>
      <c r="AD16" s="149">
        <f t="shared" si="3"/>
        <v>0.8</v>
      </c>
      <c r="AE16" s="376"/>
      <c r="AF16" s="376"/>
      <c r="AG16" s="373"/>
      <c r="AH16" s="373"/>
      <c r="AI16" s="373"/>
      <c r="AJ16" s="373"/>
      <c r="AK16" s="373"/>
      <c r="AL16" s="373"/>
      <c r="AM16" s="385"/>
      <c r="AN16" s="365"/>
    </row>
    <row r="17" spans="1:40" ht="35.4" customHeight="1" x14ac:dyDescent="0.3">
      <c r="A17" s="387"/>
      <c r="B17" s="392"/>
      <c r="C17" s="387"/>
      <c r="D17" s="389"/>
      <c r="E17" s="392"/>
      <c r="F17" s="392"/>
      <c r="G17" s="387"/>
      <c r="H17" s="392"/>
      <c r="I17" s="369"/>
      <c r="J17" s="371"/>
      <c r="K17" s="365"/>
      <c r="L17" s="367"/>
      <c r="M17" s="367"/>
      <c r="N17" s="365"/>
      <c r="O17" s="251">
        <v>4</v>
      </c>
      <c r="P17" s="250" t="s">
        <v>535</v>
      </c>
      <c r="Q17" s="251" t="str">
        <f t="shared" si="0"/>
        <v>Probabilidad</v>
      </c>
      <c r="R17" s="251" t="s">
        <v>52</v>
      </c>
      <c r="S17" s="251" t="s">
        <v>56</v>
      </c>
      <c r="T17" s="252">
        <f>VLOOKUP(R17&amp;S17,Hoja1!$Q$4:$R$9,2,0)</f>
        <v>0.5</v>
      </c>
      <c r="U17" s="268" t="s">
        <v>59</v>
      </c>
      <c r="V17" s="268" t="s">
        <v>62</v>
      </c>
      <c r="W17" s="268" t="s">
        <v>65</v>
      </c>
      <c r="X17" s="160">
        <f t="shared" si="4"/>
        <v>0.1</v>
      </c>
      <c r="Y17" s="149" t="str">
        <f>IF(Z17&lt;=20%,'Tabla probabilidad'!$B$5,IF(Z17&lt;=40%,'Tabla probabilidad'!$B$6,IF(Z17&lt;=60%,'Tabla probabilidad'!$B$7,IF(Z17&lt;=80%,'Tabla probabilidad'!$B$8,IF(Z17&lt;=100%,'Tabla probabilidad'!$B$9)))))</f>
        <v>Muy Baja</v>
      </c>
      <c r="Z17" s="149">
        <f>IF(R17="Preventivo",(J14-(J14*T17)),IF(R17="Detectivo",(J14-(J14*T17)),IF(R17="Correctivo",(J14))))</f>
        <v>0.1</v>
      </c>
      <c r="AA17" s="376"/>
      <c r="AB17" s="376"/>
      <c r="AC17" s="149" t="str">
        <f t="shared" si="1"/>
        <v>Mayor</v>
      </c>
      <c r="AD17" s="149">
        <f t="shared" si="3"/>
        <v>0.8</v>
      </c>
      <c r="AE17" s="376"/>
      <c r="AF17" s="376"/>
      <c r="AG17" s="373"/>
      <c r="AH17" s="373"/>
      <c r="AI17" s="373"/>
      <c r="AJ17" s="373"/>
      <c r="AK17" s="373"/>
      <c r="AL17" s="373"/>
      <c r="AM17" s="385"/>
      <c r="AN17" s="365"/>
    </row>
    <row r="18" spans="1:40" ht="31.2" customHeight="1" x14ac:dyDescent="0.3">
      <c r="A18" s="387"/>
      <c r="B18" s="393"/>
      <c r="C18" s="387"/>
      <c r="D18" s="390"/>
      <c r="E18" s="393"/>
      <c r="F18" s="393"/>
      <c r="G18" s="387"/>
      <c r="H18" s="393"/>
      <c r="I18" s="369"/>
      <c r="J18" s="371"/>
      <c r="K18" s="365"/>
      <c r="L18" s="367"/>
      <c r="M18" s="367"/>
      <c r="N18" s="365"/>
      <c r="O18" s="251">
        <v>5</v>
      </c>
      <c r="P18" s="250" t="s">
        <v>536</v>
      </c>
      <c r="Q18" s="251" t="str">
        <f t="shared" si="0"/>
        <v>Probabilidad</v>
      </c>
      <c r="R18" s="251" t="s">
        <v>52</v>
      </c>
      <c r="S18" s="251" t="s">
        <v>56</v>
      </c>
      <c r="T18" s="252">
        <f>VLOOKUP(R18&amp;S18,Hoja1!$Q$4:$R$9,2,0)</f>
        <v>0.5</v>
      </c>
      <c r="U18" s="268" t="s">
        <v>59</v>
      </c>
      <c r="V18" s="268" t="s">
        <v>62</v>
      </c>
      <c r="W18" s="268" t="s">
        <v>65</v>
      </c>
      <c r="X18" s="160">
        <f t="shared" si="4"/>
        <v>0.1</v>
      </c>
      <c r="Y18" s="149" t="str">
        <f>IF(Z18&lt;=20%,'Tabla probabilidad'!$B$5,IF(Z18&lt;=40%,'Tabla probabilidad'!$B$6,IF(Z18&lt;=60%,'Tabla probabilidad'!$B$7,IF(Z18&lt;=80%,'Tabla probabilidad'!$B$8,IF(Z18&lt;=100%,'Tabla probabilidad'!$B$9)))))</f>
        <v>Muy Baja</v>
      </c>
      <c r="Z18" s="149">
        <f>IF(R18="Preventivo",(J14-(J14*T18)),IF(R18="Detectivo",(J14-(J14*T18)),IF(R18="Correctivo",(J14))))</f>
        <v>0.1</v>
      </c>
      <c r="AA18" s="383"/>
      <c r="AB18" s="383"/>
      <c r="AC18" s="149" t="str">
        <f t="shared" si="1"/>
        <v>Mayor</v>
      </c>
      <c r="AD18" s="149">
        <f t="shared" si="3"/>
        <v>0.8</v>
      </c>
      <c r="AE18" s="383"/>
      <c r="AF18" s="383"/>
      <c r="AG18" s="386"/>
      <c r="AH18" s="386"/>
      <c r="AI18" s="386"/>
      <c r="AJ18" s="386"/>
      <c r="AK18" s="386"/>
      <c r="AL18" s="386"/>
      <c r="AM18" s="434"/>
      <c r="AN18" s="365"/>
    </row>
    <row r="19" spans="1:40" ht="66.75" customHeight="1" x14ac:dyDescent="0.3">
      <c r="A19" s="387">
        <v>3</v>
      </c>
      <c r="B19" s="391" t="s">
        <v>537</v>
      </c>
      <c r="C19" s="387" t="s">
        <v>311</v>
      </c>
      <c r="D19" s="435" t="s">
        <v>614</v>
      </c>
      <c r="E19" s="387" t="s">
        <v>625</v>
      </c>
      <c r="F19" s="387" t="s">
        <v>538</v>
      </c>
      <c r="G19" s="387" t="s">
        <v>41</v>
      </c>
      <c r="H19" s="387"/>
      <c r="I19" s="369" t="str">
        <f>IF(H19&lt;=2,'Tabla probabilidad'!$B$5,IF(H19&lt;=24,'Tabla probabilidad'!$B$6,IF(H19&lt;=500,'Tabla probabilidad'!$B$7,IF(H19&lt;=5000,'Tabla probabilidad'!$B$8,IF(H19&gt;5000,'Tabla probabilidad'!$B$9)))))</f>
        <v>Muy Baja</v>
      </c>
      <c r="J19" s="371">
        <f>IF(H19&lt;=2,'Tabla probabilidad'!$D$5,IF(H19&lt;=24,'Tabla probabilidad'!$D$6,IF(H19&lt;=500,'Tabla probabilidad'!$D$7,IF(H19&lt;=5000,'Tabla probabilidad'!$D$8,IF(H19&gt;5000,'Tabla probabilidad'!$D$9)))))</f>
        <v>0.2</v>
      </c>
      <c r="K19" s="365" t="s">
        <v>47</v>
      </c>
      <c r="L19" s="365" t="str">
        <f>IF(K19="El riesgo afecta la imagen de alguna área de la organización","Leve",IF(K19="El riesgo afecta la imagen de la entidad internamente, de conocimiento general, nivel interno, alta dirección, contratista y/o de provedores","Menor",IF(K19="El riesgo afecta la imagen de la entidad con algunos usuarios de relevancia frente al logro de los objetivos","Moderado",IF(K19="El riesgo afecta la imagen de de la entidad con efecto publicitario sostenido a nivel del sector justicia","Mayor",IF(K19="El riesgo afecta la imagen de la entidad a nivel nacional, con efecto publicitarios sostenible a nivel país","Catastrófico",IF(K19="Impacto que afecte la ejecución presupuestal en un valor ≥0,5%.","Leve",IF(K19="Impacto que afecte la ejecución presupuestal en un valor ≥1%.","Menor",IF(K19="Impacto que afecte la ejecución presupuestal en un valor ≥5%.","Moderado",IF(K19="Impacto que afecte la ejecución presupuestal en un valor ≥20%.","Mayor",IF(K19="Impacto que afecte la ejecución presupuestal en un valor ≥50%.","Catastrófico",IF(K19="Incumplimiento máximo del 5% de la meta planeada","Leve",IF(K19="Incumplimiento máximo del 15% de la meta planeada","Menor",IF(K19="Incumplimiento máximo del 20% de la meta planeada","Moderado",IF(K19="Incumplimiento máximo del 50% de la meta planeada","Mayor",IF(K19="Incumplimiento máximo del 80% de la meta planeada","Catastrófico",IF(K19="Cualquier afectación a la violacion de los derechos de los ciudadanos se considera con consecuencias altas","Mayor",IF(K19="Cualquier afectación a la violacion de los derechos de los ciudadanos se considera con consecuencias desastrosas","Catastrófico",IF(K19="Afecta la Prestación del Servicio de Administración de Justicia en 5%","Leve",IF(K19="Afecta la Prestación del Servicio de Administración de Justicia en 10%","Menor",IF(K19="Afecta la Prestación del Servicio de Administración de Justicia en 15%","Moderado",IF(K19="Afecta la Prestación del Servicio de Administración de Justicia en 20%","Mayor",IF(K19="Afecta la Prestación del Servicio de Administración de Justicia en más del 50%","Catastrófico",IF(K19="Cualquier acto indebido de los servidores judiciales genera altas consecuencias para la entidad","Mayor",IF(K19="Cualquier acto indebido de los servidores judiciales genera consecuencias desastrosas para la entidad","Catastrófico",IF(K19="Si el hecho llegara a presentarse, tendría consecuencias o efectos mínimos sobre la entidad","Leve",IF(K19="Si el hecho llegara a presentarse, tendría bajo impacto o efecto sobre la entidad","Menor",IF(K19="Si el hecho llegara a presentarse, tendría medianas consecuencias o efectos sobre la entidad","Moderado",IF(K19="Si el hecho llegara a presentarse, tendría altas consecuencias o efectos sobre la entidad","Mayor",IF(K19="Si el hecho llegara a presentarse, tendría desastrosas consecuencias o efectos sobre la entidad","Catastrófico")))))))))))))))))))))))))))))</f>
        <v>Leve</v>
      </c>
      <c r="M19" s="365" t="str">
        <f>IF(K19="El riesgo afecta la imagen de alguna área de la organización","20%",IF(K19="El riesgo afecta la imagen de la entidad internamente, de conocimiento general, nivel interno, alta dirección, contratista y/o de provedores","40%",IF(K19="El riesgo afecta la imagen de la entidad con algunos usuarios de relevancia frente al logro de los objetivos","60%",IF(K19="El riesgo afecta la imagen de de la entidad con efecto publicitario sostenido a nivel del sector justicia","80%",IF(K19="El riesgo afecta la imagen de la entidad a nivel nacional, con efecto publicitarios sostenible a nivel país","100%",IF(K19="Impacto que afecte la ejecución presupuestal en un valor ≥0,5%.","20%",IF(K19="Impacto que afecte la ejecución presupuestal en un valor ≥1%.","40%",IF(K19="Impacto que afecte la ejecución presupuestal en un valor ≥5%.","60%",IF(K19="Impacto que afecte la ejecución presupuestal en un valor ≥20%.","80%",IF(K19="Impacto que afecte la ejecución presupuestal en un valor ≥50%.","100%",IF(K19="Incumplimiento máximo del 5% de la meta planeada","20%",IF(K19="Incumplimiento máximo del 15% de la meta planeada","40%",IF(K19="Incumplimiento máximo del 20% de la meta planeada","60%",IF(K19="Incumplimiento máximo del 50% de la meta planeada","80%",IF(K19="Incumplimiento máximo del 80% de la meta planeada","100%",IF(K19="Cualquier afectación a la violacion de los derechos de los ciudadanos se considera con consecuencias altas","80%",IF(K19="Cualquier afectación a la violacion de los derechos de los ciudadanos se considera con consecuencias desastrosas","100%",IF(K19="Afecta la Prestación del Servicio de Administración de Justicia en 5%","20%",IF(K19="Afecta la Prestación del Servicio de Administración de Justicia en 10%","40%",IF(K19="Afecta la Prestación del Servicio de Administración de Justicia en 15%","60%",IF(K19="Afecta la Prestación del Servicio de Administración de Justicia en 20%","80%",IF(K19="Afecta la Prestación del Servicio de Administración de Justicia en más del 50%","100%",IF(K19="Cualquier acto indebido de los servidores judiciales genera altas consecuencias para la entidad","80%",IF(K19="Cualquier acto indebido de los servidores judiciales genera consecuencias desastrosas para la entidad","100%",IF(K19="Si el hecho llegara a presentarse, tendría consecuencias o efectos mínimos sobre la entidad","20%",IF(K19="Si el hecho llegara a presentarse, tendría bajo impacto o efecto sobre la entidad","40%",IF(K19="Si el hecho llegara a presentarse, tendría medianas consecuencias o efectos sobre la entidad","60%",IF(K19="Si el hecho llegara a presentarse, tendría altas consecuencias o efectos sobre la entidad","80%",IF(K19="Si el hecho llegara a presentarse, tendría desastrosas consecuencias o efectos sobre la entidad","100%")))))))))))))))))))))))))))))</f>
        <v>20%</v>
      </c>
      <c r="N19" s="365" t="str">
        <f>VLOOKUP((I19&amp;L19),Hoja1!$B$4:$C$28,2,0)</f>
        <v>Bajo</v>
      </c>
      <c r="O19" s="251">
        <v>1</v>
      </c>
      <c r="P19" s="250" t="s">
        <v>539</v>
      </c>
      <c r="Q19" s="251" t="str">
        <f t="shared" si="0"/>
        <v>Probabilidad</v>
      </c>
      <c r="R19" s="251" t="s">
        <v>52</v>
      </c>
      <c r="S19" s="251" t="s">
        <v>57</v>
      </c>
      <c r="T19" s="252">
        <f>VLOOKUP(R19&amp;S19,Hoja1!$Q$4:$R$9,2,0)</f>
        <v>0.45</v>
      </c>
      <c r="U19" s="268" t="s">
        <v>59</v>
      </c>
      <c r="V19" s="268" t="s">
        <v>62</v>
      </c>
      <c r="W19" s="268" t="s">
        <v>65</v>
      </c>
      <c r="X19" s="149">
        <f>IF(Q19="Probabilidad",($J$19*T19),IF(Q19="Impacto"," "))</f>
        <v>9.0000000000000011E-2</v>
      </c>
      <c r="Y19" s="149" t="str">
        <f>IF(Z19&lt;=20%,'Tabla probabilidad'!$B$5,IF(Z19&lt;=40%,'Tabla probabilidad'!$B$6,IF(Z19&lt;=60%,'Tabla probabilidad'!$B$7,IF(Z19&lt;=80%,'Tabla probabilidad'!$B$8,IF(Z19&lt;=100%,'Tabla probabilidad'!$B$9)))))</f>
        <v>Muy Baja</v>
      </c>
      <c r="Z19" s="149">
        <f>IF(R19="Preventivo",(J19-(J19*T19)),IF(R19="Detectivo",(J19-(J19*T19)),IF(R19="Correctivo",(J19))))</f>
        <v>0.11</v>
      </c>
      <c r="AA19" s="374" t="e">
        <f>IF(AB19&lt;=20%,'Tabla probabilidad'!$B$5,IF(AB19&lt;=40%,'Tabla probabilidad'!$B$6,IF(AB19&lt;=60%,'Tabla probabilidad'!$B$7,IF(AB19&lt;=80%,'Tabla probabilidad'!$B$8,IF(AB19&lt;=100%,'Tabla probabilidad'!$B$9)))))</f>
        <v>#N/A</v>
      </c>
      <c r="AB19" s="374" t="e">
        <f>AVERAGE(Z19:Z23)</f>
        <v>#N/A</v>
      </c>
      <c r="AC19" s="149" t="str">
        <f t="shared" si="1"/>
        <v>Leve</v>
      </c>
      <c r="AD19" s="149">
        <f>IF(Q19="Probabilidad",(($M$19-0)),IF(Q19="Impacto",($M$19-($M$19*T19))))</f>
        <v>0.2</v>
      </c>
      <c r="AE19" s="374" t="str">
        <f>IF(AF19&lt;=20%,"Leve",IF(AF19&lt;=40%,"Menor",IF(AF19&lt;=60%,"Moderado",IF(AF19&lt;=80%,"Mayor",IF(AF19&lt;=100%,"Catastrófico")))))</f>
        <v>Leve</v>
      </c>
      <c r="AF19" s="374">
        <f>AVERAGE(AD19:AD23)</f>
        <v>0.2</v>
      </c>
      <c r="AG19" s="372" t="e">
        <f>VLOOKUP(AA19&amp;AE19,Hoja1!$B$4:$C$28,2,0)</f>
        <v>#N/A</v>
      </c>
      <c r="AH19" s="372" t="s">
        <v>294</v>
      </c>
      <c r="AI19" s="372"/>
      <c r="AJ19" s="372"/>
      <c r="AK19" s="372"/>
      <c r="AL19" s="372"/>
      <c r="AM19" s="384"/>
      <c r="AN19" s="365"/>
    </row>
    <row r="20" spans="1:40" ht="69.75" customHeight="1" x14ac:dyDescent="0.3">
      <c r="A20" s="387"/>
      <c r="B20" s="392"/>
      <c r="C20" s="387"/>
      <c r="D20" s="436"/>
      <c r="E20" s="387"/>
      <c r="F20" s="387"/>
      <c r="G20" s="387"/>
      <c r="H20" s="387"/>
      <c r="I20" s="369"/>
      <c r="J20" s="371"/>
      <c r="K20" s="365"/>
      <c r="L20" s="367"/>
      <c r="M20" s="367"/>
      <c r="N20" s="365"/>
      <c r="O20" s="251">
        <v>2</v>
      </c>
      <c r="P20" s="250" t="s">
        <v>540</v>
      </c>
      <c r="Q20" s="251" t="str">
        <f t="shared" si="0"/>
        <v>Probabilidad</v>
      </c>
      <c r="R20" s="251" t="s">
        <v>52</v>
      </c>
      <c r="S20" s="251" t="s">
        <v>57</v>
      </c>
      <c r="T20" s="252">
        <f>VLOOKUP(R20&amp;S20,Hoja1!$Q$4:$R$9,2,0)</f>
        <v>0.45</v>
      </c>
      <c r="U20" s="268" t="s">
        <v>59</v>
      </c>
      <c r="V20" s="268" t="s">
        <v>62</v>
      </c>
      <c r="W20" s="268" t="s">
        <v>65</v>
      </c>
      <c r="X20" s="160">
        <f t="shared" ref="X20:X23" si="5">IF(Q20="Probabilidad",($J$19*T20),IF(Q20="Impacto"," "))</f>
        <v>9.0000000000000011E-2</v>
      </c>
      <c r="Y20" s="149" t="str">
        <f>IF(Z20&lt;=20%,'Tabla probabilidad'!$B$5,IF(Z20&lt;=40%,'Tabla probabilidad'!$B$6,IF(Z20&lt;=60%,'Tabla probabilidad'!$B$7,IF(Z20&lt;=80%,'Tabla probabilidad'!$B$8,IF(Z20&lt;=100%,'Tabla probabilidad'!$B$9)))))</f>
        <v>Muy Baja</v>
      </c>
      <c r="Z20" s="149">
        <f>IF(R20="Preventivo",(J19-(J19*T20)),IF(R20="Detectivo",(J19-(J19*T20)),IF(R20="Correctivo",(J19))))</f>
        <v>0.11</v>
      </c>
      <c r="AA20" s="376"/>
      <c r="AB20" s="376"/>
      <c r="AC20" s="149" t="str">
        <f t="shared" si="1"/>
        <v>Leve</v>
      </c>
      <c r="AD20" s="149">
        <f t="shared" ref="AD20:AD23" si="6">IF(Q20="Probabilidad",(($M$19-0)),IF(Q20="Impacto",($M$19-($M$19*T20))))</f>
        <v>0.2</v>
      </c>
      <c r="AE20" s="376"/>
      <c r="AF20" s="376"/>
      <c r="AG20" s="373"/>
      <c r="AH20" s="373"/>
      <c r="AI20" s="373"/>
      <c r="AJ20" s="373"/>
      <c r="AK20" s="373"/>
      <c r="AL20" s="373"/>
      <c r="AM20" s="385"/>
      <c r="AN20" s="365"/>
    </row>
    <row r="21" spans="1:40" ht="69" customHeight="1" x14ac:dyDescent="0.3">
      <c r="A21" s="387"/>
      <c r="B21" s="392"/>
      <c r="C21" s="387"/>
      <c r="D21" s="436"/>
      <c r="E21" s="387"/>
      <c r="F21" s="387"/>
      <c r="G21" s="387"/>
      <c r="H21" s="387"/>
      <c r="I21" s="369"/>
      <c r="J21" s="371"/>
      <c r="K21" s="365"/>
      <c r="L21" s="367"/>
      <c r="M21" s="367"/>
      <c r="N21" s="365"/>
      <c r="O21" s="251">
        <v>3</v>
      </c>
      <c r="P21" s="250" t="s">
        <v>541</v>
      </c>
      <c r="Q21" s="251" t="str">
        <f t="shared" si="0"/>
        <v>Probabilidad</v>
      </c>
      <c r="R21" s="251" t="s">
        <v>52</v>
      </c>
      <c r="S21" s="251" t="s">
        <v>57</v>
      </c>
      <c r="T21" s="252">
        <f>VLOOKUP(R21&amp;S21,Hoja1!$Q$4:$R$9,2,0)</f>
        <v>0.45</v>
      </c>
      <c r="U21" s="268" t="s">
        <v>59</v>
      </c>
      <c r="V21" s="268" t="s">
        <v>62</v>
      </c>
      <c r="W21" s="268" t="s">
        <v>65</v>
      </c>
      <c r="X21" s="160">
        <f t="shared" si="5"/>
        <v>9.0000000000000011E-2</v>
      </c>
      <c r="Y21" s="149" t="str">
        <f>IF(Z21&lt;=20%,'Tabla probabilidad'!$B$5,IF(Z21&lt;=40%,'Tabla probabilidad'!$B$6,IF(Z21&lt;=60%,'Tabla probabilidad'!$B$7,IF(Z21&lt;=80%,'Tabla probabilidad'!$B$8,IF(Z21&lt;=100%,'Tabla probabilidad'!$B$9)))))</f>
        <v>Muy Baja</v>
      </c>
      <c r="Z21" s="149">
        <f>IF(R21="Preventivo",(J19-(J19*T21)),IF(R21="Detectivo",(J19-(J19*T21)),IF(R21="Correctivo",(J19))))</f>
        <v>0.11</v>
      </c>
      <c r="AA21" s="376"/>
      <c r="AB21" s="376"/>
      <c r="AC21" s="149" t="str">
        <f t="shared" si="1"/>
        <v>Leve</v>
      </c>
      <c r="AD21" s="149">
        <f t="shared" si="6"/>
        <v>0.2</v>
      </c>
      <c r="AE21" s="376"/>
      <c r="AF21" s="376"/>
      <c r="AG21" s="373"/>
      <c r="AH21" s="373"/>
      <c r="AI21" s="373"/>
      <c r="AJ21" s="373"/>
      <c r="AK21" s="373"/>
      <c r="AL21" s="373"/>
      <c r="AM21" s="385"/>
      <c r="AN21" s="365"/>
    </row>
    <row r="22" spans="1:40" ht="36.75" customHeight="1" x14ac:dyDescent="0.3">
      <c r="A22" s="387"/>
      <c r="B22" s="392"/>
      <c r="C22" s="387"/>
      <c r="D22" s="436"/>
      <c r="E22" s="387"/>
      <c r="F22" s="387"/>
      <c r="G22" s="387"/>
      <c r="H22" s="387"/>
      <c r="I22" s="369"/>
      <c r="J22" s="371"/>
      <c r="K22" s="365"/>
      <c r="L22" s="367"/>
      <c r="M22" s="367"/>
      <c r="N22" s="365"/>
      <c r="O22" s="251">
        <v>4</v>
      </c>
      <c r="P22" s="250" t="s">
        <v>542</v>
      </c>
      <c r="Q22" s="251" t="str">
        <f t="shared" si="0"/>
        <v>Probabilidad</v>
      </c>
      <c r="R22" s="251" t="s">
        <v>52</v>
      </c>
      <c r="S22" s="251" t="s">
        <v>57</v>
      </c>
      <c r="T22" s="252">
        <f>VLOOKUP(R22&amp;S22,Hoja1!$Q$4:$R$9,2,0)</f>
        <v>0.45</v>
      </c>
      <c r="U22" s="268" t="s">
        <v>59</v>
      </c>
      <c r="V22" s="268" t="s">
        <v>62</v>
      </c>
      <c r="W22" s="268" t="s">
        <v>65</v>
      </c>
      <c r="X22" s="160">
        <f t="shared" si="5"/>
        <v>9.0000000000000011E-2</v>
      </c>
      <c r="Y22" s="149" t="str">
        <f>IF(Z22&lt;=20%,'Tabla probabilidad'!$B$5,IF(Z22&lt;=40%,'Tabla probabilidad'!$B$6,IF(Z22&lt;=60%,'Tabla probabilidad'!$B$7,IF(Z22&lt;=80%,'Tabla probabilidad'!$B$8,IF(Z22&lt;=100%,'Tabla probabilidad'!$B$9)))))</f>
        <v>Muy Baja</v>
      </c>
      <c r="Z22" s="149">
        <f>IF(R22="Preventivo",(J19-(J19*T22)),IF(R22="Detectivo",(J19-(J19*T22)),IF(R22="Correctivo",(J19))))</f>
        <v>0.11</v>
      </c>
      <c r="AA22" s="376"/>
      <c r="AB22" s="376"/>
      <c r="AC22" s="149" t="str">
        <f t="shared" si="1"/>
        <v>Leve</v>
      </c>
      <c r="AD22" s="149">
        <f t="shared" si="6"/>
        <v>0.2</v>
      </c>
      <c r="AE22" s="376"/>
      <c r="AF22" s="376"/>
      <c r="AG22" s="373"/>
      <c r="AH22" s="373"/>
      <c r="AI22" s="373"/>
      <c r="AJ22" s="373"/>
      <c r="AK22" s="373"/>
      <c r="AL22" s="373"/>
      <c r="AM22" s="385"/>
      <c r="AN22" s="365"/>
    </row>
    <row r="23" spans="1:40" ht="22.5" customHeight="1" thickBot="1" x14ac:dyDescent="0.35">
      <c r="A23" s="387"/>
      <c r="B23" s="393"/>
      <c r="C23" s="387"/>
      <c r="D23" s="437"/>
      <c r="E23" s="387"/>
      <c r="F23" s="387"/>
      <c r="G23" s="387"/>
      <c r="H23" s="387"/>
      <c r="I23" s="369"/>
      <c r="J23" s="371"/>
      <c r="K23" s="365"/>
      <c r="L23" s="367"/>
      <c r="M23" s="367"/>
      <c r="N23" s="365"/>
      <c r="O23" s="251">
        <v>5</v>
      </c>
      <c r="P23" s="255"/>
      <c r="Q23" s="251" t="str">
        <f t="shared" si="0"/>
        <v>Probabilidad</v>
      </c>
      <c r="R23" s="251" t="s">
        <v>52</v>
      </c>
      <c r="S23" s="251"/>
      <c r="T23" s="252" t="e">
        <f>VLOOKUP(R23&amp;S23,Hoja1!$Q$4:$R$9,2,0)</f>
        <v>#N/A</v>
      </c>
      <c r="U23" s="268" t="s">
        <v>59</v>
      </c>
      <c r="V23" s="268" t="s">
        <v>62</v>
      </c>
      <c r="W23" s="268" t="s">
        <v>65</v>
      </c>
      <c r="X23" s="160" t="e">
        <f t="shared" si="5"/>
        <v>#N/A</v>
      </c>
      <c r="Y23" s="149" t="e">
        <f>IF(Z23&lt;=20%,'Tabla probabilidad'!$B$5,IF(Z23&lt;=40%,'Tabla probabilidad'!$B$6,IF(Z23&lt;=60%,'Tabla probabilidad'!$B$7,IF(Z23&lt;=80%,'Tabla probabilidad'!$B$8,IF(Z23&lt;=100%,'Tabla probabilidad'!$B$9)))))</f>
        <v>#N/A</v>
      </c>
      <c r="Z23" s="149" t="e">
        <f>IF(R23="Preventivo",(J19-(J19*T23)),IF(R23="Detectivo",(J19-(J19*T23)),IF(R23="Correctivo",(J19))))</f>
        <v>#N/A</v>
      </c>
      <c r="AA23" s="383"/>
      <c r="AB23" s="383"/>
      <c r="AC23" s="149" t="str">
        <f t="shared" si="1"/>
        <v>Leve</v>
      </c>
      <c r="AD23" s="149">
        <f t="shared" si="6"/>
        <v>0.2</v>
      </c>
      <c r="AE23" s="383"/>
      <c r="AF23" s="383"/>
      <c r="AG23" s="386"/>
      <c r="AH23" s="386"/>
      <c r="AI23" s="386"/>
      <c r="AJ23" s="386"/>
      <c r="AK23" s="386"/>
      <c r="AL23" s="386"/>
      <c r="AM23" s="434"/>
      <c r="AN23" s="365"/>
    </row>
    <row r="24" spans="1:40" ht="57" customHeight="1" x14ac:dyDescent="0.3">
      <c r="A24" s="387">
        <v>4</v>
      </c>
      <c r="B24" s="391" t="s">
        <v>543</v>
      </c>
      <c r="C24" s="387" t="s">
        <v>311</v>
      </c>
      <c r="D24" s="435" t="s">
        <v>615</v>
      </c>
      <c r="E24" s="387" t="s">
        <v>625</v>
      </c>
      <c r="F24" s="387" t="s">
        <v>544</v>
      </c>
      <c r="G24" s="387" t="s">
        <v>41</v>
      </c>
      <c r="H24" s="387"/>
      <c r="I24" s="369" t="str">
        <f>IF(H24&lt;=2,'Tabla probabilidad'!$B$5,IF(H24&lt;=24,'Tabla probabilidad'!$B$6,IF(H24&lt;=500,'Tabla probabilidad'!$B$7,IF(H24&lt;=5000,'Tabla probabilidad'!$B$8,IF(H24&gt;5000,'Tabla probabilidad'!$B$9)))))</f>
        <v>Muy Baja</v>
      </c>
      <c r="J24" s="371">
        <f>IF(H24&lt;=2,'Tabla probabilidad'!$D$5,IF(H24&lt;=24,'Tabla probabilidad'!$D$6,IF(H24&lt;=500,'Tabla probabilidad'!$D$7,IF(H24&lt;=5000,'Tabla probabilidad'!$D$8,IF(H24&gt;5000,'Tabla probabilidad'!$D$9)))))</f>
        <v>0.2</v>
      </c>
      <c r="K24" s="365" t="s">
        <v>331</v>
      </c>
      <c r="L24" s="365" t="str">
        <f>IF(K24="El riesgo afecta la imagen de alguna área de la organización","Leve",IF(K24="El riesgo afecta la imagen de la entidad internamente, de conocimiento general, nivel interno, alta dirección, contratista y/o de provedores","Menor",IF(K24="El riesgo afecta la imagen de la entidad con algunos usuarios de relevancia frente al logro de los objetivos","Moderado",IF(K24="El riesgo afecta la imagen de de la entidad con efecto publicitario sostenido a nivel del sector justicia","Mayor",IF(K24="El riesgo afecta la imagen de la entidad a nivel nacional, con efecto publicitarios sostenible a nivel país","Catastrófico",IF(K24="Impacto que afecte la ejecución presupuestal en un valor ≥0,5%.","Leve",IF(K24="Impacto que afecte la ejecución presupuestal en un valor ≥1%.","Menor",IF(K24="Impacto que afecte la ejecución presupuestal en un valor ≥5%.","Moderado",IF(K24="Impacto que afecte la ejecución presupuestal en un valor ≥20%.","Mayor",IF(K24="Impacto que afecte la ejecución presupuestal en un valor ≥50%.","Catastrófico",IF(K24="Incumplimiento máximo del 5% de la meta planeada","Leve",IF(K24="Incumplimiento máximo del 15% de la meta planeada","Menor",IF(K24="Incumplimiento máximo del 20% de la meta planeada","Moderado",IF(K24="Incumplimiento máximo del 50% de la meta planeada","Mayor",IF(K24="Incumplimiento máximo del 80% de la meta planeada","Catastrófico",IF(K24="Cualquier afectación a la violacion de los derechos de los ciudadanos se considera con consecuencias altas","Mayor",IF(K24="Cualquier afectación a la violacion de los derechos de los ciudadanos se considera con consecuencias desastrosas","Catastrófico",IF(K24="Afecta la Prestación del Servicio de Administración de Justicia en 5%","Leve",IF(K24="Afecta la Prestación del Servicio de Administración de Justicia en 10%","Menor",IF(K24="Afecta la Prestación del Servicio de Administración de Justicia en 15%","Moderado",IF(K24="Afecta la Prestación del Servicio de Administración de Justicia en 20%","Mayor",IF(K24="Afecta la Prestación del Servicio de Administración de Justicia en más del 50%","Catastrófico",IF(K24="Cualquier acto indebido de los servidores judiciales genera altas consecuencias para la entidad","Mayor",IF(K24="Cualquier acto indebido de los servidores judiciales genera consecuencias desastrosas para la entidad","Catastrófico",IF(K24="Si el hecho llegara a presentarse, tendría consecuencias o efectos mínimos sobre la entidad","Leve",IF(K24="Si el hecho llegara a presentarse, tendría bajo impacto o efecto sobre la entidad","Menor",IF(K24="Si el hecho llegara a presentarse, tendría medianas consecuencias o efectos sobre la entidad","Moderado",IF(K24="Si el hecho llegara a presentarse, tendría altas consecuencias o efectos sobre la entidad","Mayor",IF(K24="Si el hecho llegara a presentarse, tendría desastrosas consecuencias o efectos sobre la entidad","Catastrófico")))))))))))))))))))))))))))))</f>
        <v>Mayor</v>
      </c>
      <c r="M24" s="365" t="str">
        <f>IF(K24="El riesgo afecta la imagen de alguna área de la organización","20%",IF(K24="El riesgo afecta la imagen de la entidad internamente, de conocimiento general, nivel interno, alta dirección, contratista y/o de provedores","40%",IF(K24="El riesgo afecta la imagen de la entidad con algunos usuarios de relevancia frente al logro de los objetivos","60%",IF(K24="El riesgo afecta la imagen de de la entidad con efecto publicitario sostenido a nivel del sector justicia","80%",IF(K24="El riesgo afecta la imagen de la entidad a nivel nacional, con efecto publicitarios sostenible a nivel país","100%",IF(K24="Impacto que afecte la ejecución presupuestal en un valor ≥0,5%.","20%",IF(K24="Impacto que afecte la ejecución presupuestal en un valor ≥1%.","40%",IF(K24="Impacto que afecte la ejecución presupuestal en un valor ≥5%.","60%",IF(K24="Impacto que afecte la ejecución presupuestal en un valor ≥20%.","80%",IF(K24="Impacto que afecte la ejecución presupuestal en un valor ≥50%.","100%",IF(K24="Incumplimiento máximo del 5% de la meta planeada","20%",IF(K24="Incumplimiento máximo del 15% de la meta planeada","40%",IF(K24="Incumplimiento máximo del 20% de la meta planeada","60%",IF(K24="Incumplimiento máximo del 50% de la meta planeada","80%",IF(K24="Incumplimiento máximo del 80% de la meta planeada","100%",IF(K24="Cualquier afectación a la violacion de los derechos de los ciudadanos se considera con consecuencias altas","80%",IF(K24="Cualquier afectación a la violacion de los derechos de los ciudadanos se considera con consecuencias desastrosas","100%",IF(K24="Afecta la Prestación del Servicio de Administración de Justicia en 5%","20%",IF(K24="Afecta la Prestación del Servicio de Administración de Justicia en 10%","40%",IF(K24="Afecta la Prestación del Servicio de Administración de Justicia en 15%","60%",IF(K24="Afecta la Prestación del Servicio de Administración de Justicia en 20%","80%",IF(K24="Afecta la Prestación del Servicio de Administración de Justicia en más del 50%","100%",IF(K24="Cualquier acto indebido de los servidores judiciales genera altas consecuencias para la entidad","80%",IF(K24="Cualquier acto indebido de los servidores judiciales genera consecuencias desastrosas para la entidad","100%",IF(K24="Si el hecho llegara a presentarse, tendría consecuencias o efectos mínimos sobre la entidad","20%",IF(K24="Si el hecho llegara a presentarse, tendría bajo impacto o efecto sobre la entidad","40%",IF(K24="Si el hecho llegara a presentarse, tendría medianas consecuencias o efectos sobre la entidad","60%",IF(K24="Si el hecho llegara a presentarse, tendría altas consecuencias o efectos sobre la entidad","80%",IF(K24="Si el hecho llegara a presentarse, tendría desastrosas consecuencias o efectos sobre la entidad","100%")))))))))))))))))))))))))))))</f>
        <v>80%</v>
      </c>
      <c r="N24" s="365" t="str">
        <f>VLOOKUP((I24&amp;L24),Hoja1!$B$4:$C$28,2,0)</f>
        <v xml:space="preserve">Alto </v>
      </c>
      <c r="O24" s="251">
        <v>1</v>
      </c>
      <c r="P24" s="250" t="s">
        <v>545</v>
      </c>
      <c r="Q24" s="251" t="str">
        <f t="shared" si="0"/>
        <v>Probabilidad</v>
      </c>
      <c r="R24" s="251" t="s">
        <v>52</v>
      </c>
      <c r="S24" s="251" t="s">
        <v>57</v>
      </c>
      <c r="T24" s="252">
        <f>VLOOKUP(R24&amp;S24,Hoja1!$Q$4:$R$9,2,0)</f>
        <v>0.45</v>
      </c>
      <c r="U24" s="268" t="s">
        <v>59</v>
      </c>
      <c r="V24" s="268" t="s">
        <v>62</v>
      </c>
      <c r="W24" s="268" t="s">
        <v>65</v>
      </c>
      <c r="X24" s="160">
        <f>IF(Q24="Probabilidad",($J$24*T24),IF(Q24="Impacto"," "))</f>
        <v>9.0000000000000011E-2</v>
      </c>
      <c r="Y24" s="160" t="str">
        <f>IF(Z24&lt;=20%,'Tabla probabilidad'!$B$5,IF(Z24&lt;=40%,'Tabla probabilidad'!$B$6,IF(Z24&lt;=60%,'Tabla probabilidad'!$B$7,IF(Z24&lt;=80%,'Tabla probabilidad'!$B$8,IF(Z24&lt;=100%,'Tabla probabilidad'!$B$9)))))</f>
        <v>Muy Baja</v>
      </c>
      <c r="Z24" s="160">
        <f>IF(R24="Preventivo",(J24-(J24*T24)),IF(R24="Detectivo",(J24-(J24*T24)),IF(R24="Correctivo",(J24))))</f>
        <v>0.11</v>
      </c>
      <c r="AA24" s="374" t="e">
        <f>IF(AB24&lt;=20%,'Tabla probabilidad'!$B$5,IF(AB24&lt;=40%,'Tabla probabilidad'!$B$6,IF(AB24&lt;=60%,'Tabla probabilidad'!$B$7,IF(AB24&lt;=80%,'Tabla probabilidad'!$B$8,IF(AB24&lt;=100%,'Tabla probabilidad'!$B$9)))))</f>
        <v>#N/A</v>
      </c>
      <c r="AB24" s="374" t="e">
        <f>AVERAGE(Z24:Z28)</f>
        <v>#N/A</v>
      </c>
      <c r="AC24" s="160" t="str">
        <f t="shared" si="1"/>
        <v>Mayor</v>
      </c>
      <c r="AD24" s="160">
        <f>IF(Q24="Probabilidad",(($M$24-0)),IF(Q24="Impacto",($M$24-($M$24*T24))))</f>
        <v>0.8</v>
      </c>
      <c r="AE24" s="374" t="str">
        <f>IF(AF24&lt;=20%,"Leve",IF(AF24&lt;=40%,"Menor",IF(AF24&lt;=60%,"Moderado",IF(AF24&lt;=80%,"Mayor",IF(AF24&lt;=100%,"Catastrófico")))))</f>
        <v>Mayor</v>
      </c>
      <c r="AF24" s="374">
        <f>AVERAGE(AD24:AD28)</f>
        <v>0.8</v>
      </c>
      <c r="AG24" s="372" t="e">
        <f>VLOOKUP(AA24&amp;AE24,Hoja1!$B$4:$C$28,2,0)</f>
        <v>#N/A</v>
      </c>
      <c r="AH24" s="372" t="s">
        <v>294</v>
      </c>
      <c r="AI24" s="372"/>
      <c r="AJ24" s="372"/>
      <c r="AK24" s="372"/>
      <c r="AL24" s="372"/>
      <c r="AM24" s="384"/>
      <c r="AN24" s="365"/>
    </row>
    <row r="25" spans="1:40" ht="42.75" customHeight="1" x14ac:dyDescent="0.3">
      <c r="A25" s="387"/>
      <c r="B25" s="392"/>
      <c r="C25" s="387"/>
      <c r="D25" s="436"/>
      <c r="E25" s="387"/>
      <c r="F25" s="387"/>
      <c r="G25" s="387"/>
      <c r="H25" s="387"/>
      <c r="I25" s="369"/>
      <c r="J25" s="371"/>
      <c r="K25" s="365"/>
      <c r="L25" s="367"/>
      <c r="M25" s="367"/>
      <c r="N25" s="365"/>
      <c r="O25" s="251">
        <v>2</v>
      </c>
      <c r="P25" s="250" t="s">
        <v>546</v>
      </c>
      <c r="Q25" s="251" t="str">
        <f t="shared" si="0"/>
        <v>Probabilidad</v>
      </c>
      <c r="R25" s="251" t="s">
        <v>52</v>
      </c>
      <c r="S25" s="251" t="s">
        <v>56</v>
      </c>
      <c r="T25" s="252">
        <f>VLOOKUP(R25&amp;S25,Hoja1!$Q$4:$R$9,2,0)</f>
        <v>0.5</v>
      </c>
      <c r="U25" s="268" t="s">
        <v>59</v>
      </c>
      <c r="V25" s="268" t="s">
        <v>62</v>
      </c>
      <c r="W25" s="268" t="s">
        <v>65</v>
      </c>
      <c r="X25" s="160">
        <f t="shared" ref="X25:X28" si="7">IF(Q25="Probabilidad",($J$24*T25),IF(Q25="Impacto"," "))</f>
        <v>0.1</v>
      </c>
      <c r="Y25" s="160" t="str">
        <f>IF(Z25&lt;=20%,'Tabla probabilidad'!$B$5,IF(Z25&lt;=40%,'Tabla probabilidad'!$B$6,IF(Z25&lt;=60%,'Tabla probabilidad'!$B$7,IF(Z25&lt;=80%,'Tabla probabilidad'!$B$8,IF(Z25&lt;=100%,'Tabla probabilidad'!$B$9)))))</f>
        <v>Muy Baja</v>
      </c>
      <c r="Z25" s="160">
        <f>IF(R25="Preventivo",(J24-(J24*T25)),IF(R25="Detectivo",(J24-(J24*T25)),IF(R25="Correctivo",(J24))))</f>
        <v>0.1</v>
      </c>
      <c r="AA25" s="376"/>
      <c r="AB25" s="376"/>
      <c r="AC25" s="160" t="str">
        <f t="shared" si="1"/>
        <v>Mayor</v>
      </c>
      <c r="AD25" s="160">
        <f t="shared" ref="AD25:AD28" si="8">IF(Q25="Probabilidad",(($M$24-0)),IF(Q25="Impacto",($M$24-($M$24*T25))))</f>
        <v>0.8</v>
      </c>
      <c r="AE25" s="376"/>
      <c r="AF25" s="376"/>
      <c r="AG25" s="373"/>
      <c r="AH25" s="373"/>
      <c r="AI25" s="373"/>
      <c r="AJ25" s="373"/>
      <c r="AK25" s="373"/>
      <c r="AL25" s="373"/>
      <c r="AM25" s="385"/>
      <c r="AN25" s="365"/>
    </row>
    <row r="26" spans="1:40" ht="75.75" customHeight="1" x14ac:dyDescent="0.3">
      <c r="A26" s="387"/>
      <c r="B26" s="392"/>
      <c r="C26" s="387"/>
      <c r="D26" s="436"/>
      <c r="E26" s="387"/>
      <c r="F26" s="387"/>
      <c r="G26" s="387"/>
      <c r="H26" s="387"/>
      <c r="I26" s="369"/>
      <c r="J26" s="371"/>
      <c r="K26" s="365"/>
      <c r="L26" s="367"/>
      <c r="M26" s="367"/>
      <c r="N26" s="365"/>
      <c r="O26" s="251">
        <v>3</v>
      </c>
      <c r="P26" s="250" t="s">
        <v>547</v>
      </c>
      <c r="Q26" s="251" t="str">
        <f t="shared" si="0"/>
        <v>Probabilidad</v>
      </c>
      <c r="R26" s="251" t="s">
        <v>52</v>
      </c>
      <c r="S26" s="251" t="s">
        <v>57</v>
      </c>
      <c r="T26" s="252">
        <f>VLOOKUP(R26&amp;S26,Hoja1!$Q$4:$R$9,2,0)</f>
        <v>0.45</v>
      </c>
      <c r="U26" s="268" t="s">
        <v>59</v>
      </c>
      <c r="V26" s="268" t="s">
        <v>62</v>
      </c>
      <c r="W26" s="268" t="s">
        <v>65</v>
      </c>
      <c r="X26" s="160">
        <f t="shared" si="7"/>
        <v>9.0000000000000011E-2</v>
      </c>
      <c r="Y26" s="160" t="str">
        <f>IF(Z26&lt;=20%,'Tabla probabilidad'!$B$5,IF(Z26&lt;=40%,'Tabla probabilidad'!$B$6,IF(Z26&lt;=60%,'Tabla probabilidad'!$B$7,IF(Z26&lt;=80%,'Tabla probabilidad'!$B$8,IF(Z26&lt;=100%,'Tabla probabilidad'!$B$9)))))</f>
        <v>Muy Baja</v>
      </c>
      <c r="Z26" s="160">
        <f>IF(R26="Preventivo",(J24-(J24*T26)),IF(R26="Detectivo",(J24-(J24*T26)),IF(R26="Correctivo",(J24))))</f>
        <v>0.11</v>
      </c>
      <c r="AA26" s="376"/>
      <c r="AB26" s="376"/>
      <c r="AC26" s="160" t="str">
        <f t="shared" si="1"/>
        <v>Mayor</v>
      </c>
      <c r="AD26" s="160">
        <f t="shared" si="8"/>
        <v>0.8</v>
      </c>
      <c r="AE26" s="376"/>
      <c r="AF26" s="376"/>
      <c r="AG26" s="373"/>
      <c r="AH26" s="373"/>
      <c r="AI26" s="373"/>
      <c r="AJ26" s="373"/>
      <c r="AK26" s="373"/>
      <c r="AL26" s="373"/>
      <c r="AM26" s="385"/>
      <c r="AN26" s="365"/>
    </row>
    <row r="27" spans="1:40" ht="72" customHeight="1" x14ac:dyDescent="0.3">
      <c r="A27" s="387"/>
      <c r="B27" s="392"/>
      <c r="C27" s="387"/>
      <c r="D27" s="436"/>
      <c r="E27" s="387"/>
      <c r="F27" s="387"/>
      <c r="G27" s="387"/>
      <c r="H27" s="387"/>
      <c r="I27" s="369"/>
      <c r="J27" s="371"/>
      <c r="K27" s="365"/>
      <c r="L27" s="367"/>
      <c r="M27" s="367"/>
      <c r="N27" s="365"/>
      <c r="O27" s="251">
        <v>4</v>
      </c>
      <c r="P27" s="250" t="s">
        <v>548</v>
      </c>
      <c r="Q27" s="251" t="str">
        <f t="shared" si="0"/>
        <v>Probabilidad</v>
      </c>
      <c r="R27" s="251" t="s">
        <v>53</v>
      </c>
      <c r="S27" s="251" t="s">
        <v>57</v>
      </c>
      <c r="T27" s="252">
        <f>VLOOKUP(R27&amp;S27,Hoja1!$Q$4:$R$9,2,0)</f>
        <v>0.35</v>
      </c>
      <c r="U27" s="268" t="s">
        <v>59</v>
      </c>
      <c r="V27" s="268" t="s">
        <v>62</v>
      </c>
      <c r="W27" s="268" t="s">
        <v>65</v>
      </c>
      <c r="X27" s="160">
        <f t="shared" si="7"/>
        <v>6.9999999999999993E-2</v>
      </c>
      <c r="Y27" s="160" t="str">
        <f>IF(Z27&lt;=20%,'Tabla probabilidad'!$B$5,IF(Z27&lt;=40%,'Tabla probabilidad'!$B$6,IF(Z27&lt;=60%,'Tabla probabilidad'!$B$7,IF(Z27&lt;=80%,'Tabla probabilidad'!$B$8,IF(Z27&lt;=100%,'Tabla probabilidad'!$B$9)))))</f>
        <v>Muy Baja</v>
      </c>
      <c r="Z27" s="160">
        <f>IF(R27="Preventivo",(J24-(J24*T27)),IF(R27="Detectivo",(J24-(J24*T27)),IF(R27="Correctivo",(J24))))</f>
        <v>0.13</v>
      </c>
      <c r="AA27" s="376"/>
      <c r="AB27" s="376"/>
      <c r="AC27" s="160" t="str">
        <f t="shared" si="1"/>
        <v>Mayor</v>
      </c>
      <c r="AD27" s="160">
        <f t="shared" si="8"/>
        <v>0.8</v>
      </c>
      <c r="AE27" s="376"/>
      <c r="AF27" s="376"/>
      <c r="AG27" s="373"/>
      <c r="AH27" s="373"/>
      <c r="AI27" s="373"/>
      <c r="AJ27" s="373"/>
      <c r="AK27" s="373"/>
      <c r="AL27" s="373"/>
      <c r="AM27" s="385"/>
      <c r="AN27" s="365"/>
    </row>
    <row r="28" spans="1:40" ht="74.25" customHeight="1" thickBot="1" x14ac:dyDescent="0.35">
      <c r="A28" s="387"/>
      <c r="B28" s="393"/>
      <c r="C28" s="387"/>
      <c r="D28" s="437"/>
      <c r="E28" s="387"/>
      <c r="F28" s="387"/>
      <c r="G28" s="387"/>
      <c r="H28" s="387"/>
      <c r="I28" s="369"/>
      <c r="J28" s="371"/>
      <c r="K28" s="365"/>
      <c r="L28" s="367"/>
      <c r="M28" s="367"/>
      <c r="N28" s="365"/>
      <c r="O28" s="251">
        <v>5</v>
      </c>
      <c r="P28" s="255"/>
      <c r="Q28" s="251" t="str">
        <f t="shared" si="0"/>
        <v>Probabilidad</v>
      </c>
      <c r="R28" s="251" t="s">
        <v>53</v>
      </c>
      <c r="S28" s="251"/>
      <c r="T28" s="252" t="e">
        <f>VLOOKUP(R28&amp;S28,Hoja1!$Q$4:$R$9,2,0)</f>
        <v>#N/A</v>
      </c>
      <c r="U28" s="268" t="s">
        <v>59</v>
      </c>
      <c r="V28" s="268" t="s">
        <v>62</v>
      </c>
      <c r="W28" s="268" t="s">
        <v>65</v>
      </c>
      <c r="X28" s="160" t="e">
        <f t="shared" si="7"/>
        <v>#N/A</v>
      </c>
      <c r="Y28" s="160" t="e">
        <f>IF(Z28&lt;=20%,'Tabla probabilidad'!$B$5,IF(Z28&lt;=40%,'Tabla probabilidad'!$B$6,IF(Z28&lt;=60%,'Tabla probabilidad'!$B$7,IF(Z28&lt;=80%,'Tabla probabilidad'!$B$8,IF(Z28&lt;=100%,'Tabla probabilidad'!$B$9)))))</f>
        <v>#N/A</v>
      </c>
      <c r="Z28" s="160" t="e">
        <f>IF(R28="Preventivo",(J24-(J24*T28)),IF(R28="Detectivo",(J24-(J24*T28)),IF(R28="Correctivo",(J24))))</f>
        <v>#N/A</v>
      </c>
      <c r="AA28" s="383"/>
      <c r="AB28" s="383"/>
      <c r="AC28" s="160" t="str">
        <f t="shared" si="1"/>
        <v>Mayor</v>
      </c>
      <c r="AD28" s="160">
        <f t="shared" si="8"/>
        <v>0.8</v>
      </c>
      <c r="AE28" s="383"/>
      <c r="AF28" s="383"/>
      <c r="AG28" s="386"/>
      <c r="AH28" s="386"/>
      <c r="AI28" s="386"/>
      <c r="AJ28" s="386"/>
      <c r="AK28" s="386"/>
      <c r="AL28" s="386"/>
      <c r="AM28" s="434"/>
      <c r="AN28" s="365"/>
    </row>
    <row r="29" spans="1:40" ht="48" customHeight="1" x14ac:dyDescent="0.3">
      <c r="A29" s="387">
        <v>5</v>
      </c>
      <c r="B29" s="391" t="s">
        <v>549</v>
      </c>
      <c r="C29" s="387" t="s">
        <v>298</v>
      </c>
      <c r="D29" s="435" t="s">
        <v>616</v>
      </c>
      <c r="E29" s="387" t="s">
        <v>625</v>
      </c>
      <c r="F29" s="387" t="s">
        <v>550</v>
      </c>
      <c r="G29" s="387" t="s">
        <v>41</v>
      </c>
      <c r="H29" s="387"/>
      <c r="I29" s="369" t="str">
        <f>IF(H29&lt;=2,'Tabla probabilidad'!$B$5,IF(H29&lt;=24,'Tabla probabilidad'!$B$6,IF(H29&lt;=500,'Tabla probabilidad'!$B$7,IF(H29&lt;=5000,'Tabla probabilidad'!$B$8,IF(H29&gt;5000,'Tabla probabilidad'!$B$9)))))</f>
        <v>Muy Baja</v>
      </c>
      <c r="J29" s="371">
        <f>IF(H29&lt;=2,'Tabla probabilidad'!$D$5,IF(H29&lt;=24,'Tabla probabilidad'!$D$6,IF(H29&lt;=500,'Tabla probabilidad'!$D$7,IF(H29&lt;=5000,'Tabla probabilidad'!$D$8,IF(H29&gt;5000,'Tabla probabilidad'!$D$9)))))</f>
        <v>0.2</v>
      </c>
      <c r="K29" s="365" t="s">
        <v>47</v>
      </c>
      <c r="L29" s="365" t="str">
        <f>IF(K29="El riesgo afecta la imagen de alguna área de la organización","Leve",IF(K29="El riesgo afecta la imagen de la entidad internamente, de conocimiento general, nivel interno, alta dirección, contratista y/o de provedores","Menor",IF(K29="El riesgo afecta la imagen de la entidad con algunos usuarios de relevancia frente al logro de los objetivos","Moderado",IF(K29="El riesgo afecta la imagen de de la entidad con efecto publicitario sostenido a nivel del sector justicia","Mayor",IF(K29="El riesgo afecta la imagen de la entidad a nivel nacional, con efecto publicitarios sostenible a nivel país","Catastrófico",IF(K29="Impacto que afecte la ejecución presupuestal en un valor ≥0,5%.","Leve",IF(K29="Impacto que afecte la ejecución presupuestal en un valor ≥1%.","Menor",IF(K29="Impacto que afecte la ejecución presupuestal en un valor ≥5%.","Moderado",IF(K29="Impacto que afecte la ejecución presupuestal en un valor ≥20%.","Mayor",IF(K29="Impacto que afecte la ejecución presupuestal en un valor ≥50%.","Catastrófico",IF(K29="Incumplimiento máximo del 5% de la meta planeada","Leve",IF(K29="Incumplimiento máximo del 15% de la meta planeada","Menor",IF(K29="Incumplimiento máximo del 20% de la meta planeada","Moderado",IF(K29="Incumplimiento máximo del 50% de la meta planeada","Mayor",IF(K29="Incumplimiento máximo del 80% de la meta planeada","Catastrófico",IF(K29="Cualquier afectación a la violacion de los derechos de los ciudadanos se considera con consecuencias altas","Mayor",IF(K29="Cualquier afectación a la violacion de los derechos de los ciudadanos se considera con consecuencias desastrosas","Catastrófico",IF(K29="Afecta la Prestación del Servicio de Administración de Justicia en 5%","Leve",IF(K29="Afecta la Prestación del Servicio de Administración de Justicia en 10%","Menor",IF(K29="Afecta la Prestación del Servicio de Administración de Justicia en 15%","Moderado",IF(K29="Afecta la Prestación del Servicio de Administración de Justicia en 20%","Mayor",IF(K29="Afecta la Prestación del Servicio de Administración de Justicia en más del 50%","Catastrófico",IF(K29="Cualquier acto indebido de los servidores judiciales genera altas consecuencias para la entidad","Mayor",IF(K29="Cualquier acto indebido de los servidores judiciales genera consecuencias desastrosas para la entidad","Catastrófico",IF(K29="Si el hecho llegara a presentarse, tendría consecuencias o efectos mínimos sobre la entidad","Leve",IF(K29="Si el hecho llegara a presentarse, tendría bajo impacto o efecto sobre la entidad","Menor",IF(K29="Si el hecho llegara a presentarse, tendría medianas consecuencias o efectos sobre la entidad","Moderado",IF(K29="Si el hecho llegara a presentarse, tendría altas consecuencias o efectos sobre la entidad","Mayor",IF(K29="Si el hecho llegara a presentarse, tendría desastrosas consecuencias o efectos sobre la entidad","Catastrófico")))))))))))))))))))))))))))))</f>
        <v>Leve</v>
      </c>
      <c r="M29" s="365" t="str">
        <f>IF(K29="El riesgo afecta la imagen de alguna área de la organización","20%",IF(K29="El riesgo afecta la imagen de la entidad internamente, de conocimiento general, nivel interno, alta dirección, contratista y/o de provedores","40%",IF(K29="El riesgo afecta la imagen de la entidad con algunos usuarios de relevancia frente al logro de los objetivos","60%",IF(K29="El riesgo afecta la imagen de de la entidad con efecto publicitario sostenido a nivel del sector justicia","80%",IF(K29="El riesgo afecta la imagen de la entidad a nivel nacional, con efecto publicitarios sostenible a nivel país","100%",IF(K29="Impacto que afecte la ejecución presupuestal en un valor ≥0,5%.","20%",IF(K29="Impacto que afecte la ejecución presupuestal en un valor ≥1%.","40%",IF(K29="Impacto que afecte la ejecución presupuestal en un valor ≥5%.","60%",IF(K29="Impacto que afecte la ejecución presupuestal en un valor ≥20%.","80%",IF(K29="Impacto que afecte la ejecución presupuestal en un valor ≥50%.","100%",IF(K29="Incumplimiento máximo del 5% de la meta planeada","20%",IF(K29="Incumplimiento máximo del 15% de la meta planeada","40%",IF(K29="Incumplimiento máximo del 20% de la meta planeada","60%",IF(K29="Incumplimiento máximo del 50% de la meta planeada","80%",IF(K29="Incumplimiento máximo del 80% de la meta planeada","100%",IF(K29="Cualquier afectación a la violacion de los derechos de los ciudadanos se considera con consecuencias altas","80%",IF(K29="Cualquier afectación a la violacion de los derechos de los ciudadanos se considera con consecuencias desastrosas","100%",IF(K29="Afecta la Prestación del Servicio de Administración de Justicia en 5%","20%",IF(K29="Afecta la Prestación del Servicio de Administración de Justicia en 10%","40%",IF(K29="Afecta la Prestación del Servicio de Administración de Justicia en 15%","60%",IF(K29="Afecta la Prestación del Servicio de Administración de Justicia en 20%","80%",IF(K29="Afecta la Prestación del Servicio de Administración de Justicia en más del 50%","100%",IF(K29="Cualquier acto indebido de los servidores judiciales genera altas consecuencias para la entidad","80%",IF(K29="Cualquier acto indebido de los servidores judiciales genera consecuencias desastrosas para la entidad","100%",IF(K29="Si el hecho llegara a presentarse, tendría consecuencias o efectos mínimos sobre la entidad","20%",IF(K29="Si el hecho llegara a presentarse, tendría bajo impacto o efecto sobre la entidad","40%",IF(K29="Si el hecho llegara a presentarse, tendría medianas consecuencias o efectos sobre la entidad","60%",IF(K29="Si el hecho llegara a presentarse, tendría altas consecuencias o efectos sobre la entidad","80%",IF(K29="Si el hecho llegara a presentarse, tendría desastrosas consecuencias o efectos sobre la entidad","100%")))))))))))))))))))))))))))))</f>
        <v>20%</v>
      </c>
      <c r="N29" s="365" t="str">
        <f>VLOOKUP((I29&amp;L29),Hoja1!$B$4:$C$28,2,0)</f>
        <v>Bajo</v>
      </c>
      <c r="O29" s="251">
        <v>1</v>
      </c>
      <c r="P29" s="250" t="s">
        <v>551</v>
      </c>
      <c r="Q29" s="251" t="str">
        <f t="shared" si="0"/>
        <v>Probabilidad</v>
      </c>
      <c r="R29" s="251" t="s">
        <v>52</v>
      </c>
      <c r="S29" s="251" t="s">
        <v>57</v>
      </c>
      <c r="T29" s="252">
        <f>VLOOKUP(R29&amp;S29,Hoja1!$Q$4:$R$9,2,0)</f>
        <v>0.45</v>
      </c>
      <c r="U29" s="268" t="s">
        <v>59</v>
      </c>
      <c r="V29" s="268" t="s">
        <v>62</v>
      </c>
      <c r="W29" s="268" t="s">
        <v>65</v>
      </c>
      <c r="X29" s="160">
        <f>IF(Q29="Probabilidad",($J$29*T29),IF(Q29="Impacto"," "))</f>
        <v>9.0000000000000011E-2</v>
      </c>
      <c r="Y29" s="160" t="str">
        <f>IF(Z29&lt;=20%,'Tabla probabilidad'!$B$5,IF(Z29&lt;=40%,'Tabla probabilidad'!$B$6,IF(Z29&lt;=60%,'Tabla probabilidad'!$B$7,IF(Z29&lt;=80%,'Tabla probabilidad'!$B$8,IF(Z29&lt;=100%,'Tabla probabilidad'!$B$9)))))</f>
        <v>Muy Baja</v>
      </c>
      <c r="Z29" s="160">
        <f>IF(R29="Preventivo",(J29-(J29*T29)),IF(R29="Detectivo",(J29-(J29*T29)),IF(R29="Correctivo",(J29))))</f>
        <v>0.11</v>
      </c>
      <c r="AA29" s="374" t="e">
        <f>IF(AB29&lt;=20%,'Tabla probabilidad'!$B$5,IF(AB29&lt;=40%,'Tabla probabilidad'!$B$6,IF(AB29&lt;=60%,'Tabla probabilidad'!$B$7,IF(AB29&lt;=80%,'Tabla probabilidad'!$B$8,IF(AB29&lt;=100%,'Tabla probabilidad'!$B$9)))))</f>
        <v>#N/A</v>
      </c>
      <c r="AB29" s="374" t="e">
        <f>AVERAGE(Z29:Z33)</f>
        <v>#N/A</v>
      </c>
      <c r="AC29" s="160" t="str">
        <f t="shared" si="1"/>
        <v>Leve</v>
      </c>
      <c r="AD29" s="160">
        <f>IF(Q29="Probabilidad",(($M$29-0)),IF(Q29="Impacto",($M$29-($M$29*T29))))</f>
        <v>0.2</v>
      </c>
      <c r="AE29" s="374" t="str">
        <f>IF(AF29&lt;=20%,"Leve",IF(AF29&lt;=40%,"Menor",IF(AF29&lt;=60%,"Moderado",IF(AF29&lt;=80%,"Mayor",IF(AF29&lt;=100%,"Catastrófico")))))</f>
        <v>Leve</v>
      </c>
      <c r="AF29" s="374">
        <f>AVERAGE(AD29:AD33)</f>
        <v>0.2</v>
      </c>
      <c r="AG29" s="372" t="e">
        <f>VLOOKUP(AA29&amp;AE29,Hoja1!$B$4:$C$28,2,0)</f>
        <v>#N/A</v>
      </c>
      <c r="AH29" s="372" t="s">
        <v>294</v>
      </c>
      <c r="AI29" s="372"/>
      <c r="AJ29" s="372"/>
      <c r="AK29" s="372"/>
      <c r="AL29" s="372"/>
      <c r="AM29" s="384"/>
      <c r="AN29" s="365"/>
    </row>
    <row r="30" spans="1:40" ht="55.5" customHeight="1" x14ac:dyDescent="0.3">
      <c r="A30" s="387"/>
      <c r="B30" s="392"/>
      <c r="C30" s="387"/>
      <c r="D30" s="436"/>
      <c r="E30" s="387"/>
      <c r="F30" s="387"/>
      <c r="G30" s="387"/>
      <c r="H30" s="387"/>
      <c r="I30" s="369"/>
      <c r="J30" s="371"/>
      <c r="K30" s="365"/>
      <c r="L30" s="367"/>
      <c r="M30" s="367"/>
      <c r="N30" s="365"/>
      <c r="O30" s="251">
        <v>2</v>
      </c>
      <c r="P30" s="250" t="s">
        <v>552</v>
      </c>
      <c r="Q30" s="251" t="str">
        <f t="shared" si="0"/>
        <v>Probabilidad</v>
      </c>
      <c r="R30" s="251" t="s">
        <v>52</v>
      </c>
      <c r="S30" s="251" t="s">
        <v>57</v>
      </c>
      <c r="T30" s="252">
        <f>VLOOKUP(R30&amp;S30,Hoja1!$Q$4:$R$9,2,0)</f>
        <v>0.45</v>
      </c>
      <c r="U30" s="268" t="s">
        <v>59</v>
      </c>
      <c r="V30" s="268" t="s">
        <v>62</v>
      </c>
      <c r="W30" s="268" t="s">
        <v>65</v>
      </c>
      <c r="X30" s="160">
        <f t="shared" ref="X30:X33" si="9">IF(Q30="Probabilidad",($J$29*T30),IF(Q30="Impacto"," "))</f>
        <v>9.0000000000000011E-2</v>
      </c>
      <c r="Y30" s="160" t="str">
        <f>IF(Z30&lt;=20%,'Tabla probabilidad'!$B$5,IF(Z30&lt;=40%,'Tabla probabilidad'!$B$6,IF(Z30&lt;=60%,'Tabla probabilidad'!$B$7,IF(Z30&lt;=80%,'Tabla probabilidad'!$B$8,IF(Z30&lt;=100%,'Tabla probabilidad'!$B$9)))))</f>
        <v>Muy Baja</v>
      </c>
      <c r="Z30" s="160">
        <f>IF(R30="Preventivo",(J29-(J29*T30)),IF(R30="Detectivo",(J29-(J29*T30)),IF(R30="Correctivo",(J29))))</f>
        <v>0.11</v>
      </c>
      <c r="AA30" s="376"/>
      <c r="AB30" s="376"/>
      <c r="AC30" s="160" t="str">
        <f t="shared" si="1"/>
        <v>Leve</v>
      </c>
      <c r="AD30" s="160">
        <f t="shared" ref="AD30:AD33" si="10">IF(Q30="Probabilidad",(($M$29-0)),IF(Q30="Impacto",($M$29-($M$29*T30))))</f>
        <v>0.2</v>
      </c>
      <c r="AE30" s="376"/>
      <c r="AF30" s="376"/>
      <c r="AG30" s="373"/>
      <c r="AH30" s="373"/>
      <c r="AI30" s="373"/>
      <c r="AJ30" s="373"/>
      <c r="AK30" s="373"/>
      <c r="AL30" s="373"/>
      <c r="AM30" s="385"/>
      <c r="AN30" s="365"/>
    </row>
    <row r="31" spans="1:40" ht="42" customHeight="1" x14ac:dyDescent="0.3">
      <c r="A31" s="387"/>
      <c r="B31" s="392"/>
      <c r="C31" s="387"/>
      <c r="D31" s="436"/>
      <c r="E31" s="387"/>
      <c r="F31" s="387"/>
      <c r="G31" s="387"/>
      <c r="H31" s="387"/>
      <c r="I31" s="369"/>
      <c r="J31" s="371"/>
      <c r="K31" s="365"/>
      <c r="L31" s="367"/>
      <c r="M31" s="367"/>
      <c r="N31" s="365"/>
      <c r="O31" s="251">
        <v>3</v>
      </c>
      <c r="P31" s="250" t="s">
        <v>553</v>
      </c>
      <c r="Q31" s="251" t="str">
        <f t="shared" si="0"/>
        <v>Probabilidad</v>
      </c>
      <c r="R31" s="251" t="s">
        <v>52</v>
      </c>
      <c r="S31" s="251" t="s">
        <v>56</v>
      </c>
      <c r="T31" s="252">
        <f>VLOOKUP(R31&amp;S31,Hoja1!$Q$4:$R$9,2,0)</f>
        <v>0.5</v>
      </c>
      <c r="U31" s="268" t="s">
        <v>59</v>
      </c>
      <c r="V31" s="268" t="s">
        <v>62</v>
      </c>
      <c r="W31" s="268" t="s">
        <v>65</v>
      </c>
      <c r="X31" s="160">
        <f t="shared" si="9"/>
        <v>0.1</v>
      </c>
      <c r="Y31" s="160" t="str">
        <f>IF(Z31&lt;=20%,'Tabla probabilidad'!$B$5,IF(Z31&lt;=40%,'Tabla probabilidad'!$B$6,IF(Z31&lt;=60%,'Tabla probabilidad'!$B$7,IF(Z31&lt;=80%,'Tabla probabilidad'!$B$8,IF(Z31&lt;=100%,'Tabla probabilidad'!$B$9)))))</f>
        <v>Muy Baja</v>
      </c>
      <c r="Z31" s="160">
        <f>IF(R31="Preventivo",(J29-(J29*T31)),IF(R31="Detectivo",(J29-(J29*T31)),IF(R31="Correctivo",(J29))))</f>
        <v>0.1</v>
      </c>
      <c r="AA31" s="376"/>
      <c r="AB31" s="376"/>
      <c r="AC31" s="160" t="str">
        <f t="shared" si="1"/>
        <v>Leve</v>
      </c>
      <c r="AD31" s="160">
        <f t="shared" si="10"/>
        <v>0.2</v>
      </c>
      <c r="AE31" s="376"/>
      <c r="AF31" s="376"/>
      <c r="AG31" s="373"/>
      <c r="AH31" s="373"/>
      <c r="AI31" s="373"/>
      <c r="AJ31" s="373"/>
      <c r="AK31" s="373"/>
      <c r="AL31" s="373"/>
      <c r="AM31" s="385"/>
      <c r="AN31" s="365"/>
    </row>
    <row r="32" spans="1:40" ht="96.75" customHeight="1" x14ac:dyDescent="0.3">
      <c r="A32" s="387"/>
      <c r="B32" s="392"/>
      <c r="C32" s="387"/>
      <c r="D32" s="436"/>
      <c r="E32" s="387"/>
      <c r="F32" s="387"/>
      <c r="G32" s="387"/>
      <c r="H32" s="387"/>
      <c r="I32" s="369"/>
      <c r="J32" s="371"/>
      <c r="K32" s="365"/>
      <c r="L32" s="367"/>
      <c r="M32" s="367"/>
      <c r="N32" s="365"/>
      <c r="O32" s="251">
        <v>4</v>
      </c>
      <c r="P32" s="250" t="s">
        <v>554</v>
      </c>
      <c r="Q32" s="251" t="str">
        <f t="shared" si="0"/>
        <v>Probabilidad</v>
      </c>
      <c r="R32" s="251" t="s">
        <v>52</v>
      </c>
      <c r="S32" s="251" t="s">
        <v>57</v>
      </c>
      <c r="T32" s="252">
        <f>VLOOKUP(R32&amp;S32,Hoja1!$Q$4:$R$9,2,0)</f>
        <v>0.45</v>
      </c>
      <c r="U32" s="268" t="s">
        <v>59</v>
      </c>
      <c r="V32" s="268" t="s">
        <v>62</v>
      </c>
      <c r="W32" s="268" t="s">
        <v>65</v>
      </c>
      <c r="X32" s="160">
        <f t="shared" si="9"/>
        <v>9.0000000000000011E-2</v>
      </c>
      <c r="Y32" s="160" t="str">
        <f>IF(Z32&lt;=20%,'Tabla probabilidad'!$B$5,IF(Z32&lt;=40%,'Tabla probabilidad'!$B$6,IF(Z32&lt;=60%,'Tabla probabilidad'!$B$7,IF(Z32&lt;=80%,'Tabla probabilidad'!$B$8,IF(Z32&lt;=100%,'Tabla probabilidad'!$B$9)))))</f>
        <v>Muy Baja</v>
      </c>
      <c r="Z32" s="160">
        <f>IF(R32="Preventivo",(J29-(J29*T32)),IF(R32="Detectivo",(J29-(J29*T32)),IF(R32="Correctivo",(J29))))</f>
        <v>0.11</v>
      </c>
      <c r="AA32" s="376"/>
      <c r="AB32" s="376"/>
      <c r="AC32" s="160" t="str">
        <f t="shared" si="1"/>
        <v>Leve</v>
      </c>
      <c r="AD32" s="160">
        <f t="shared" si="10"/>
        <v>0.2</v>
      </c>
      <c r="AE32" s="376"/>
      <c r="AF32" s="376"/>
      <c r="AG32" s="373"/>
      <c r="AH32" s="373"/>
      <c r="AI32" s="373"/>
      <c r="AJ32" s="373"/>
      <c r="AK32" s="373"/>
      <c r="AL32" s="373"/>
      <c r="AM32" s="385"/>
      <c r="AN32" s="365"/>
    </row>
    <row r="33" spans="1:40" ht="104.25" customHeight="1" x14ac:dyDescent="0.3">
      <c r="A33" s="391"/>
      <c r="B33" s="393"/>
      <c r="C33" s="387"/>
      <c r="D33" s="437"/>
      <c r="E33" s="391"/>
      <c r="F33" s="391"/>
      <c r="G33" s="387"/>
      <c r="H33" s="391"/>
      <c r="I33" s="370"/>
      <c r="J33" s="374"/>
      <c r="K33" s="365"/>
      <c r="L33" s="367"/>
      <c r="M33" s="367"/>
      <c r="N33" s="372"/>
      <c r="O33" s="256">
        <v>5</v>
      </c>
      <c r="P33" s="257"/>
      <c r="Q33" s="256" t="str">
        <f t="shared" si="0"/>
        <v>Probabilidad</v>
      </c>
      <c r="R33" s="256" t="s">
        <v>52</v>
      </c>
      <c r="S33" s="256"/>
      <c r="T33" s="258" t="e">
        <f>VLOOKUP(R33&amp;S33,Hoja1!$Q$4:$R$9,2,0)</f>
        <v>#N/A</v>
      </c>
      <c r="U33" s="268" t="s">
        <v>59</v>
      </c>
      <c r="V33" s="268" t="s">
        <v>62</v>
      </c>
      <c r="W33" s="268" t="s">
        <v>65</v>
      </c>
      <c r="X33" s="166" t="e">
        <f t="shared" si="9"/>
        <v>#N/A</v>
      </c>
      <c r="Y33" s="166" t="e">
        <f>IF(Z33&lt;=20%,'Tabla probabilidad'!$B$5,IF(Z33&lt;=40%,'Tabla probabilidad'!$B$6,IF(Z33&lt;=60%,'Tabla probabilidad'!$B$7,IF(Z33&lt;=80%,'Tabla probabilidad'!$B$8,IF(Z33&lt;=100%,'Tabla probabilidad'!$B$9)))))</f>
        <v>#N/A</v>
      </c>
      <c r="Z33" s="166" t="e">
        <f>IF(R33="Preventivo",(J29-(J29*T33)),IF(R33="Detectivo",(J29-(J29*T33)),IF(R33="Correctivo",(J29))))</f>
        <v>#N/A</v>
      </c>
      <c r="AA33" s="383"/>
      <c r="AB33" s="376"/>
      <c r="AC33" s="166" t="str">
        <f t="shared" si="1"/>
        <v>Leve</v>
      </c>
      <c r="AD33" s="166">
        <f t="shared" si="10"/>
        <v>0.2</v>
      </c>
      <c r="AE33" s="376"/>
      <c r="AF33" s="376"/>
      <c r="AG33" s="373"/>
      <c r="AH33" s="373"/>
      <c r="AI33" s="373"/>
      <c r="AJ33" s="373"/>
      <c r="AK33" s="373"/>
      <c r="AL33" s="373"/>
      <c r="AM33" s="385"/>
      <c r="AN33" s="372"/>
    </row>
    <row r="34" spans="1:40" ht="102" customHeight="1" x14ac:dyDescent="0.3">
      <c r="A34" s="387">
        <v>6</v>
      </c>
      <c r="B34" s="391" t="s">
        <v>555</v>
      </c>
      <c r="C34" s="387" t="s">
        <v>298</v>
      </c>
      <c r="D34" s="435" t="s">
        <v>617</v>
      </c>
      <c r="E34" s="387" t="s">
        <v>625</v>
      </c>
      <c r="F34" s="387" t="s">
        <v>556</v>
      </c>
      <c r="G34" s="387" t="s">
        <v>41</v>
      </c>
      <c r="H34" s="387"/>
      <c r="I34" s="369" t="str">
        <f>IF(H34&lt;=2,'Tabla probabilidad'!$B$5,IF(H34&lt;=24,'Tabla probabilidad'!$B$6,IF(H34&lt;=500,'Tabla probabilidad'!$B$7,IF(H34&lt;=5000,'Tabla probabilidad'!$B$8,IF(H34&gt;5000,'Tabla probabilidad'!$B$9)))))</f>
        <v>Muy Baja</v>
      </c>
      <c r="J34" s="371">
        <f>IF(H34&lt;=2,'Tabla probabilidad'!$D$5,IF(H34&lt;=24,'Tabla probabilidad'!$D$6,IF(H34&lt;=500,'Tabla probabilidad'!$D$7,IF(H34&lt;=5000,'Tabla probabilidad'!$D$8,IF(H34&gt;5000,'Tabla probabilidad'!$D$9)))))</f>
        <v>0.2</v>
      </c>
      <c r="K34" s="365" t="s">
        <v>300</v>
      </c>
      <c r="L34" s="365" t="str">
        <f>IF(K34="El riesgo afecta la imagen de alguna área de la organización","Leve",IF(K34="El riesgo afecta la imagen de la entidad internamente, de conocimiento general, nivel interno, alta dirección, contratista y/o de provedores","Menor",IF(K34="El riesgo afecta la imagen de la entidad con algunos usuarios de relevancia frente al logro de los objetivos","Moderado",IF(K34="El riesgo afecta la imagen de de la entidad con efecto publicitario sostenido a nivel del sector justicia","Mayor",IF(K34="El riesgo afecta la imagen de la entidad a nivel nacional, con efecto publicitarios sostenible a nivel país","Catastrófico",IF(K34="Impacto que afecte la ejecución presupuestal en un valor ≥0,5%.","Leve",IF(K34="Impacto que afecte la ejecución presupuestal en un valor ≥1%.","Menor",IF(K34="Impacto que afecte la ejecución presupuestal en un valor ≥5%.","Moderado",IF(K34="Impacto que afecte la ejecución presupuestal en un valor ≥20%.","Mayor",IF(K34="Impacto que afecte la ejecución presupuestal en un valor ≥50%.","Catastrófico",IF(K34="Incumplimiento máximo del 5% de la meta planeada","Leve",IF(K34="Incumplimiento máximo del 15% de la meta planeada","Menor",IF(K34="Incumplimiento máximo del 20% de la meta planeada","Moderado",IF(K34="Incumplimiento máximo del 50% de la meta planeada","Mayor",IF(K34="Incumplimiento máximo del 80% de la meta planeada","Catastrófico",IF(K34="Cualquier afectación a la violacion de los derechos de los ciudadanos se considera con consecuencias altas","Mayor",IF(K34="Cualquier afectación a la violacion de los derechos de los ciudadanos se considera con consecuencias desastrosas","Catastrófico",IF(K34="Afecta la Prestación del Servicio de Administración de Justicia en 5%","Leve",IF(K34="Afecta la Prestación del Servicio de Administración de Justicia en 10%","Menor",IF(K34="Afecta la Prestación del Servicio de Administración de Justicia en 15%","Moderado",IF(K34="Afecta la Prestación del Servicio de Administración de Justicia en 20%","Mayor",IF(K34="Afecta la Prestación del Servicio de Administración de Justicia en más del 50%","Catastrófico",IF(K34="Cualquier acto indebido de los servidores judiciales genera altas consecuencias para la entidad","Mayor",IF(K34="Cualquier acto indebido de los servidores judiciales genera consecuencias desastrosas para la entidad","Catastrófico",IF(K34="Si el hecho llegara a presentarse, tendría consecuencias o efectos mínimos sobre la entidad","Leve",IF(K34="Si el hecho llegara a presentarse, tendría bajo impacto o efecto sobre la entidad","Menor",IF(K34="Si el hecho llegara a presentarse, tendría medianas consecuencias o efectos sobre la entidad","Moderado",IF(K34="Si el hecho llegara a presentarse, tendría altas consecuencias o efectos sobre la entidad","Mayor",IF(K34="Si el hecho llegara a presentarse, tendría desastrosas consecuencias o efectos sobre la entidad","Catastrófico")))))))))))))))))))))))))))))</f>
        <v>Menor</v>
      </c>
      <c r="M34" s="365" t="str">
        <f>IF(K34="El riesgo afecta la imagen de alguna área de la organización","20%",IF(K34="El riesgo afecta la imagen de la entidad internamente, de conocimiento general, nivel interno, alta dirección, contratista y/o de provedores","40%",IF(K34="El riesgo afecta la imagen de la entidad con algunos usuarios de relevancia frente al logro de los objetivos","60%",IF(K34="El riesgo afecta la imagen de de la entidad con efecto publicitario sostenido a nivel del sector justicia","80%",IF(K34="El riesgo afecta la imagen de la entidad a nivel nacional, con efecto publicitarios sostenible a nivel país","100%",IF(K34="Impacto que afecte la ejecución presupuestal en un valor ≥0,5%.","20%",IF(K34="Impacto que afecte la ejecución presupuestal en un valor ≥1%.","40%",IF(K34="Impacto que afecte la ejecución presupuestal en un valor ≥5%.","60%",IF(K34="Impacto que afecte la ejecución presupuestal en un valor ≥20%.","80%",IF(K34="Impacto que afecte la ejecución presupuestal en un valor ≥50%.","100%",IF(K34="Incumplimiento máximo del 5% de la meta planeada","20%",IF(K34="Incumplimiento máximo del 15% de la meta planeada","40%",IF(K34="Incumplimiento máximo del 20% de la meta planeada","60%",IF(K34="Incumplimiento máximo del 50% de la meta planeada","80%",IF(K34="Incumplimiento máximo del 80% de la meta planeada","100%",IF(K34="Cualquier afectación a la violacion de los derechos de los ciudadanos se considera con consecuencias altas","80%",IF(K34="Cualquier afectación a la violacion de los derechos de los ciudadanos se considera con consecuencias desastrosas","100%",IF(K34="Afecta la Prestación del Servicio de Administración de Justicia en 5%","20%",IF(K34="Afecta la Prestación del Servicio de Administración de Justicia en 10%","40%",IF(K34="Afecta la Prestación del Servicio de Administración de Justicia en 15%","60%",IF(K34="Afecta la Prestación del Servicio de Administración de Justicia en 20%","80%",IF(K34="Afecta la Prestación del Servicio de Administración de Justicia en más del 50%","100%",IF(K34="Cualquier acto indebido de los servidores judiciales genera altas consecuencias para la entidad","80%",IF(K34="Cualquier acto indebido de los servidores judiciales genera consecuencias desastrosas para la entidad","100%",IF(K34="Si el hecho llegara a presentarse, tendría consecuencias o efectos mínimos sobre la entidad","20%",IF(K34="Si el hecho llegara a presentarse, tendría bajo impacto o efecto sobre la entidad","40%",IF(K34="Si el hecho llegara a presentarse, tendría medianas consecuencias o efectos sobre la entidad","60%",IF(K34="Si el hecho llegara a presentarse, tendría altas consecuencias o efectos sobre la entidad","80%",IF(K34="Si el hecho llegara a presentarse, tendría desastrosas consecuencias o efectos sobre la entidad","100%")))))))))))))))))))))))))))))</f>
        <v>40%</v>
      </c>
      <c r="N34" s="365" t="str">
        <f>VLOOKUP((I34&amp;L34),Hoja1!$B$4:$C$28,2,0)</f>
        <v>Bajo</v>
      </c>
      <c r="O34" s="251">
        <v>1</v>
      </c>
      <c r="P34" s="250" t="s">
        <v>563</v>
      </c>
      <c r="Q34" s="251" t="str">
        <f t="shared" ref="Q34:Q38" si="11">IF(R34="Preventivo","Probabilidad",IF(R34="Detectivo","Probabilidad", IF(R34="Correctivo","Impacto")))</f>
        <v>Probabilidad</v>
      </c>
      <c r="R34" s="251" t="s">
        <v>52</v>
      </c>
      <c r="S34" s="251" t="s">
        <v>56</v>
      </c>
      <c r="T34" s="252">
        <f>VLOOKUP(R34&amp;S34,Hoja1!$Q$4:$R$9,2,0)</f>
        <v>0.5</v>
      </c>
      <c r="U34" s="268" t="s">
        <v>59</v>
      </c>
      <c r="V34" s="268" t="s">
        <v>62</v>
      </c>
      <c r="W34" s="268" t="s">
        <v>65</v>
      </c>
      <c r="X34" s="165">
        <f>IF(Q34="Probabilidad",($J$34*T34),IF(Q34="Impacto"," "))</f>
        <v>0.1</v>
      </c>
      <c r="Y34" s="165" t="str">
        <f>IF(Z34&lt;=20%,'Tabla probabilidad'!$B$5,IF(Z34&lt;=40%,'Tabla probabilidad'!$B$6,IF(Z34&lt;=60%,'Tabla probabilidad'!$B$7,IF(Z34&lt;=80%,'Tabla probabilidad'!$B$8,IF(Z34&lt;=100%,'Tabla probabilidad'!$B$9)))))</f>
        <v>Muy Baja</v>
      </c>
      <c r="Z34" s="165">
        <f>IF(R34="Preventivo",(J34-(J34*T34)),IF(R34="Detectivo",(J34-(J34*T34)),IF(R34="Correctivo",(J34))))</f>
        <v>0.1</v>
      </c>
      <c r="AA34" s="374" t="str">
        <f>IF(AB34&lt;=20%,'Tabla probabilidad'!$B$5,IF(AB34&lt;=40%,'Tabla probabilidad'!$B$6,IF(AB34&lt;=60%,'Tabla probabilidad'!$B$7,IF(AB34&lt;=80%,'Tabla probabilidad'!$B$8,IF(AB34&lt;=100%,'Tabla probabilidad'!$B$9)))))</f>
        <v>Muy Baja</v>
      </c>
      <c r="AB34" s="374">
        <f>AVERAGE(Z34:Z38)</f>
        <v>0.1</v>
      </c>
      <c r="AC34" s="165" t="str">
        <f t="shared" ref="AC34:AC38" si="12">IF(AD34&lt;=20%,"Leve",IF(AD34&lt;=40%,"Menor",IF(AD34&lt;=60%,"Moderado",IF(AD34&lt;=80%,"Mayor",IF(AD34&lt;=100%,"Catastrófico")))))</f>
        <v>Menor</v>
      </c>
      <c r="AD34" s="165">
        <f>IF(Q34="Probabilidad",(($M$34-0)),IF(Q34="Impacto",($M$34-($M$34*T34))))</f>
        <v>0.4</v>
      </c>
      <c r="AE34" s="374" t="str">
        <f>IF(AF34&lt;=20%,"Leve",IF(AF34&lt;=40%,"Menor",IF(AF34&lt;=60%,"Moderado",IF(AF34&lt;=80%,"Mayor",IF(AF34&lt;=100%,"Catastrófico")))))</f>
        <v>Menor</v>
      </c>
      <c r="AF34" s="374">
        <f>AVERAGE(AD34:AD38)</f>
        <v>0.4</v>
      </c>
      <c r="AG34" s="372" t="str">
        <f>VLOOKUP(AA34&amp;AE34,Hoja1!$B$4:$C$28,2,0)</f>
        <v>Bajo</v>
      </c>
      <c r="AH34" s="372" t="s">
        <v>294</v>
      </c>
      <c r="AI34" s="362"/>
      <c r="AJ34" s="362"/>
      <c r="AK34" s="362"/>
      <c r="AL34" s="362"/>
      <c r="AM34" s="362"/>
      <c r="AN34" s="365"/>
    </row>
    <row r="35" spans="1:40" ht="84.75" customHeight="1" x14ac:dyDescent="0.3">
      <c r="A35" s="387"/>
      <c r="B35" s="392"/>
      <c r="C35" s="387"/>
      <c r="D35" s="436"/>
      <c r="E35" s="387"/>
      <c r="F35" s="387"/>
      <c r="G35" s="387"/>
      <c r="H35" s="387"/>
      <c r="I35" s="369"/>
      <c r="J35" s="371"/>
      <c r="K35" s="365"/>
      <c r="L35" s="367"/>
      <c r="M35" s="367"/>
      <c r="N35" s="365"/>
      <c r="O35" s="251">
        <v>2</v>
      </c>
      <c r="P35" s="250" t="s">
        <v>564</v>
      </c>
      <c r="Q35" s="251" t="str">
        <f t="shared" si="11"/>
        <v>Probabilidad</v>
      </c>
      <c r="R35" s="251" t="s">
        <v>52</v>
      </c>
      <c r="S35" s="251" t="s">
        <v>56</v>
      </c>
      <c r="T35" s="252">
        <f>VLOOKUP(R35&amp;S35,Hoja1!$Q$4:$R$9,2,0)</f>
        <v>0.5</v>
      </c>
      <c r="U35" s="268" t="s">
        <v>59</v>
      </c>
      <c r="V35" s="268" t="s">
        <v>62</v>
      </c>
      <c r="W35" s="268" t="s">
        <v>65</v>
      </c>
      <c r="X35" s="165">
        <f t="shared" ref="X35:X38" si="13">IF(Q35="Probabilidad",($J$34*T35),IF(Q35="Impacto"," "))</f>
        <v>0.1</v>
      </c>
      <c r="Y35" s="165" t="str">
        <f>IF(Z35&lt;=20%,'Tabla probabilidad'!$B$5,IF(Z35&lt;=40%,'Tabla probabilidad'!$B$6,IF(Z35&lt;=60%,'Tabla probabilidad'!$B$7,IF(Z35&lt;=80%,'Tabla probabilidad'!$B$8,IF(Z35&lt;=100%,'Tabla probabilidad'!$B$9)))))</f>
        <v>Muy Baja</v>
      </c>
      <c r="Z35" s="165">
        <f>IF(R35="Preventivo",(J34-(J34*T35)),IF(R35="Detectivo",(J34-(J34*T35)),IF(R35="Correctivo",(J34))))</f>
        <v>0.1</v>
      </c>
      <c r="AA35" s="376"/>
      <c r="AB35" s="376"/>
      <c r="AC35" s="165" t="str">
        <f t="shared" si="12"/>
        <v>Menor</v>
      </c>
      <c r="AD35" s="165">
        <f t="shared" ref="AD35:AD38" si="14">IF(Q35="Probabilidad",(($M$34-0)),IF(Q35="Impacto",($M$34-($M$34*T35))))</f>
        <v>0.4</v>
      </c>
      <c r="AE35" s="376"/>
      <c r="AF35" s="376"/>
      <c r="AG35" s="373"/>
      <c r="AH35" s="373"/>
      <c r="AI35" s="363"/>
      <c r="AJ35" s="363"/>
      <c r="AK35" s="363"/>
      <c r="AL35" s="363"/>
      <c r="AM35" s="363"/>
      <c r="AN35" s="365"/>
    </row>
    <row r="36" spans="1:40" x14ac:dyDescent="0.3">
      <c r="A36" s="387"/>
      <c r="B36" s="392"/>
      <c r="C36" s="387"/>
      <c r="D36" s="436"/>
      <c r="E36" s="387"/>
      <c r="F36" s="387"/>
      <c r="G36" s="387"/>
      <c r="H36" s="387"/>
      <c r="I36" s="369"/>
      <c r="J36" s="371"/>
      <c r="K36" s="365"/>
      <c r="L36" s="367"/>
      <c r="M36" s="367"/>
      <c r="N36" s="365"/>
      <c r="O36" s="251">
        <v>3</v>
      </c>
      <c r="P36" s="167"/>
      <c r="Q36" s="251" t="b">
        <f t="shared" si="11"/>
        <v>0</v>
      </c>
      <c r="R36" s="251"/>
      <c r="S36" s="251"/>
      <c r="T36" s="252" t="e">
        <f>VLOOKUP(R36&amp;S36,Hoja1!$Q$4:$R$9,2,0)</f>
        <v>#N/A</v>
      </c>
      <c r="U36" s="268" t="s">
        <v>59</v>
      </c>
      <c r="V36" s="268" t="s">
        <v>62</v>
      </c>
      <c r="W36" s="268" t="s">
        <v>65</v>
      </c>
      <c r="X36" s="165" t="b">
        <f t="shared" si="13"/>
        <v>0</v>
      </c>
      <c r="Y36" s="165" t="b">
        <f>IF(Z36&lt;=20%,'Tabla probabilidad'!$B$5,IF(Z36&lt;=40%,'Tabla probabilidad'!$B$6,IF(Z36&lt;=60%,'Tabla probabilidad'!$B$7,IF(Z36&lt;=80%,'Tabla probabilidad'!$B$8,IF(Z36&lt;=100%,'Tabla probabilidad'!$B$9)))))</f>
        <v>0</v>
      </c>
      <c r="Z36" s="165" t="b">
        <f>IF(R36="Preventivo",(J34-(J34*T36)),IF(R36="Detectivo",(J34-(J34*T36)),IF(R36="Correctivo",(J34))))</f>
        <v>0</v>
      </c>
      <c r="AA36" s="376"/>
      <c r="AB36" s="376"/>
      <c r="AC36" s="165" t="b">
        <f t="shared" si="12"/>
        <v>0</v>
      </c>
      <c r="AD36" s="165" t="b">
        <f t="shared" si="14"/>
        <v>0</v>
      </c>
      <c r="AE36" s="376"/>
      <c r="AF36" s="376"/>
      <c r="AG36" s="373"/>
      <c r="AH36" s="373"/>
      <c r="AI36" s="363"/>
      <c r="AJ36" s="363"/>
      <c r="AK36" s="363"/>
      <c r="AL36" s="363"/>
      <c r="AM36" s="363"/>
      <c r="AN36" s="365"/>
    </row>
    <row r="37" spans="1:40" ht="84.6" customHeight="1" x14ac:dyDescent="0.3">
      <c r="A37" s="387"/>
      <c r="B37" s="392"/>
      <c r="C37" s="387"/>
      <c r="D37" s="436"/>
      <c r="E37" s="387"/>
      <c r="F37" s="387"/>
      <c r="G37" s="387"/>
      <c r="H37" s="387"/>
      <c r="I37" s="369"/>
      <c r="J37" s="371"/>
      <c r="K37" s="365"/>
      <c r="L37" s="367"/>
      <c r="M37" s="367"/>
      <c r="N37" s="365"/>
      <c r="O37" s="251">
        <v>4</v>
      </c>
      <c r="P37" s="167"/>
      <c r="Q37" s="251" t="b">
        <f t="shared" si="11"/>
        <v>0</v>
      </c>
      <c r="R37" s="251"/>
      <c r="S37" s="251"/>
      <c r="T37" s="252" t="e">
        <f>VLOOKUP(R37&amp;S37,Hoja1!$Q$4:$R$9,2,0)</f>
        <v>#N/A</v>
      </c>
      <c r="U37" s="268" t="s">
        <v>59</v>
      </c>
      <c r="V37" s="268" t="s">
        <v>62</v>
      </c>
      <c r="W37" s="268" t="s">
        <v>65</v>
      </c>
      <c r="X37" s="165" t="b">
        <f t="shared" si="13"/>
        <v>0</v>
      </c>
      <c r="Y37" s="165" t="b">
        <f>IF(Z37&lt;=20%,'Tabla probabilidad'!$B$5,IF(Z37&lt;=40%,'Tabla probabilidad'!$B$6,IF(Z37&lt;=60%,'Tabla probabilidad'!$B$7,IF(Z37&lt;=80%,'Tabla probabilidad'!$B$8,IF(Z37&lt;=100%,'Tabla probabilidad'!$B$9)))))</f>
        <v>0</v>
      </c>
      <c r="Z37" s="165" t="b">
        <f>IF(R37="Preventivo",(J34-(J34*T37)),IF(R37="Detectivo",(J34-(J34*T37)),IF(R37="Correctivo",(J34))))</f>
        <v>0</v>
      </c>
      <c r="AA37" s="376"/>
      <c r="AB37" s="376"/>
      <c r="AC37" s="165" t="b">
        <f t="shared" si="12"/>
        <v>0</v>
      </c>
      <c r="AD37" s="165" t="b">
        <f t="shared" si="14"/>
        <v>0</v>
      </c>
      <c r="AE37" s="376"/>
      <c r="AF37" s="376"/>
      <c r="AG37" s="373"/>
      <c r="AH37" s="373"/>
      <c r="AI37" s="363"/>
      <c r="AJ37" s="363"/>
      <c r="AK37" s="363"/>
      <c r="AL37" s="363"/>
      <c r="AM37" s="363"/>
      <c r="AN37" s="365"/>
    </row>
    <row r="38" spans="1:40" ht="88.95" customHeight="1" x14ac:dyDescent="0.3">
      <c r="A38" s="387"/>
      <c r="B38" s="393"/>
      <c r="C38" s="387"/>
      <c r="D38" s="437"/>
      <c r="E38" s="387"/>
      <c r="F38" s="387"/>
      <c r="G38" s="387"/>
      <c r="H38" s="387"/>
      <c r="I38" s="369"/>
      <c r="J38" s="371"/>
      <c r="K38" s="365"/>
      <c r="L38" s="367"/>
      <c r="M38" s="367"/>
      <c r="N38" s="365"/>
      <c r="O38" s="251">
        <v>5</v>
      </c>
      <c r="P38" s="191"/>
      <c r="Q38" s="251" t="b">
        <f t="shared" si="11"/>
        <v>0</v>
      </c>
      <c r="R38" s="251"/>
      <c r="S38" s="251"/>
      <c r="T38" s="252" t="e">
        <f>VLOOKUP(R38&amp;S38,Hoja1!$Q$4:$R$9,2,0)</f>
        <v>#N/A</v>
      </c>
      <c r="U38" s="268" t="s">
        <v>59</v>
      </c>
      <c r="V38" s="268" t="s">
        <v>62</v>
      </c>
      <c r="W38" s="268" t="s">
        <v>65</v>
      </c>
      <c r="X38" s="165" t="b">
        <f t="shared" si="13"/>
        <v>0</v>
      </c>
      <c r="Y38" s="165" t="b">
        <f>IF(Z38&lt;=20%,'Tabla probabilidad'!$B$5,IF(Z38&lt;=40%,'Tabla probabilidad'!$B$6,IF(Z38&lt;=60%,'Tabla probabilidad'!$B$7,IF(Z38&lt;=80%,'Tabla probabilidad'!$B$8,IF(Z38&lt;=100%,'Tabla probabilidad'!$B$9)))))</f>
        <v>0</v>
      </c>
      <c r="Z38" s="165" t="b">
        <f>IF(R38="Preventivo",(J34-(J34*T38)),IF(R38="Detectivo",(J34-(J34*T38)),IF(R38="Correctivo",(J34))))</f>
        <v>0</v>
      </c>
      <c r="AA38" s="383"/>
      <c r="AB38" s="383"/>
      <c r="AC38" s="165" t="b">
        <f t="shared" si="12"/>
        <v>0</v>
      </c>
      <c r="AD38" s="165" t="b">
        <f t="shared" si="14"/>
        <v>0</v>
      </c>
      <c r="AE38" s="383"/>
      <c r="AF38" s="383"/>
      <c r="AG38" s="386"/>
      <c r="AH38" s="373"/>
      <c r="AI38" s="364"/>
      <c r="AJ38" s="364"/>
      <c r="AK38" s="364"/>
      <c r="AL38" s="364"/>
      <c r="AM38" s="364"/>
      <c r="AN38" s="372"/>
    </row>
    <row r="39" spans="1:40" ht="42.75" customHeight="1" x14ac:dyDescent="0.3">
      <c r="A39" s="365">
        <v>7</v>
      </c>
      <c r="B39" s="441" t="s">
        <v>557</v>
      </c>
      <c r="C39" s="365" t="s">
        <v>311</v>
      </c>
      <c r="D39" s="382" t="s">
        <v>618</v>
      </c>
      <c r="E39" s="365" t="s">
        <v>626</v>
      </c>
      <c r="F39" s="365" t="s">
        <v>558</v>
      </c>
      <c r="G39" s="387" t="s">
        <v>41</v>
      </c>
      <c r="H39" s="387"/>
      <c r="I39" s="369" t="str">
        <f>IF(H39&lt;=2,'Tabla probabilidad'!$B$5,IF(H39&lt;=24,'Tabla probabilidad'!$B$6,IF(H39&lt;=500,'Tabla probabilidad'!$B$7,IF(H39&lt;=5000,'Tabla probabilidad'!$B$8,IF(H39&gt;5000,'Tabla probabilidad'!$B$9)))))</f>
        <v>Muy Baja</v>
      </c>
      <c r="J39" s="371">
        <f>IF(H39&lt;=2,'Tabla probabilidad'!$D$5,IF(H39&lt;=24,'Tabla probabilidad'!$D$6,IF(H39&lt;=500,'Tabla probabilidad'!$D$7,IF(H39&lt;=5000,'Tabla probabilidad'!$D$8,IF(H39&gt;5000,'Tabla probabilidad'!$D$9)))))</f>
        <v>0.2</v>
      </c>
      <c r="K39" s="365" t="s">
        <v>47</v>
      </c>
      <c r="L39" s="365" t="str">
        <f>IF(K39="El riesgo afecta la imagen de alguna área de la organización","Leve",IF(K39="El riesgo afecta la imagen de la entidad internamente, de conocimiento general, nivel interno, alta dirección, contratista y/o de provedores","Menor",IF(K39="El riesgo afecta la imagen de la entidad con algunos usuarios de relevancia frente al logro de los objetivos","Moderado",IF(K39="El riesgo afecta la imagen de de la entidad con efecto publicitario sostenido a nivel del sector justicia","Mayor",IF(K39="El riesgo afecta la imagen de la entidad a nivel nacional, con efecto publicitarios sostenible a nivel país","Catastrófico",IF(K39="Impacto que afecte la ejecución presupuestal en un valor ≥0,5%.","Leve",IF(K39="Impacto que afecte la ejecución presupuestal en un valor ≥1%.","Menor",IF(K39="Impacto que afecte la ejecución presupuestal en un valor ≥5%.","Moderado",IF(K39="Impacto que afecte la ejecución presupuestal en un valor ≥20%.","Mayor",IF(K39="Impacto que afecte la ejecución presupuestal en un valor ≥50%.","Catastrófico",IF(K39="Incumplimiento máximo del 5% de la meta planeada","Leve",IF(K39="Incumplimiento máximo del 15% de la meta planeada","Menor",IF(K39="Incumplimiento máximo del 20% de la meta planeada","Moderado",IF(K39="Incumplimiento máximo del 50% de la meta planeada","Mayor",IF(K39="Incumplimiento máximo del 80% de la meta planeada","Catastrófico",IF(K39="Cualquier afectación a la violacion de los derechos de los ciudadanos se considera con consecuencias altas","Mayor",IF(K39="Cualquier afectación a la violacion de los derechos de los ciudadanos se considera con consecuencias desastrosas","Catastrófico",IF(K39="Afecta la Prestación del Servicio de Administración de Justicia en 5%","Leve",IF(K39="Afecta la Prestación del Servicio de Administración de Justicia en 10%","Menor",IF(K39="Afecta la Prestación del Servicio de Administración de Justicia en 15%","Moderado",IF(K39="Afecta la Prestación del Servicio de Administración de Justicia en 20%","Mayor",IF(K39="Afecta la Prestación del Servicio de Administración de Justicia en más del 50%","Catastrófico",IF(K39="Cualquier acto indebido de los servidores judiciales genera altas consecuencias para la entidad","Mayor",IF(K39="Cualquier acto indebido de los servidores judiciales genera consecuencias desastrosas para la entidad","Catastrófico",IF(K39="Si el hecho llegara a presentarse, tendría consecuencias o efectos mínimos sobre la entidad","Leve",IF(K39="Si el hecho llegara a presentarse, tendría bajo impacto o efecto sobre la entidad","Menor",IF(K39="Si el hecho llegara a presentarse, tendría medianas consecuencias o efectos sobre la entidad","Moderado",IF(K39="Si el hecho llegara a presentarse, tendría altas consecuencias o efectos sobre la entidad","Mayor",IF(K39="Si el hecho llegara a presentarse, tendría desastrosas consecuencias o efectos sobre la entidad","Catastrófico")))))))))))))))))))))))))))))</f>
        <v>Leve</v>
      </c>
      <c r="M39" s="365" t="str">
        <f>IF(K39="El riesgo afecta la imagen de alguna área de la organización","20%",IF(K39="El riesgo afecta la imagen de la entidad internamente, de conocimiento general, nivel interno, alta dirección, contratista y/o de provedores","40%",IF(K39="El riesgo afecta la imagen de la entidad con algunos usuarios de relevancia frente al logro de los objetivos","60%",IF(K39="El riesgo afecta la imagen de de la entidad con efecto publicitario sostenido a nivel del sector justicia","80%",IF(K39="El riesgo afecta la imagen de la entidad a nivel nacional, con efecto publicitarios sostenible a nivel país","100%",IF(K39="Impacto que afecte la ejecución presupuestal en un valor ≥0,5%.","20%",IF(K39="Impacto que afecte la ejecución presupuestal en un valor ≥1%.","40%",IF(K39="Impacto que afecte la ejecución presupuestal en un valor ≥5%.","60%",IF(K39="Impacto que afecte la ejecución presupuestal en un valor ≥20%.","80%",IF(K39="Impacto que afecte la ejecución presupuestal en un valor ≥50%.","100%",IF(K39="Incumplimiento máximo del 5% de la meta planeada","20%",IF(K39="Incumplimiento máximo del 15% de la meta planeada","40%",IF(K39="Incumplimiento máximo del 20% de la meta planeada","60%",IF(K39="Incumplimiento máximo del 50% de la meta planeada","80%",IF(K39="Incumplimiento máximo del 80% de la meta planeada","100%",IF(K39="Cualquier afectación a la violacion de los derechos de los ciudadanos se considera con consecuencias altas","80%",IF(K39="Cualquier afectación a la violacion de los derechos de los ciudadanos se considera con consecuencias desastrosas","100%",IF(K39="Afecta la Prestación del Servicio de Administración de Justicia en 5%","20%",IF(K39="Afecta la Prestación del Servicio de Administración de Justicia en 10%","40%",IF(K39="Afecta la Prestación del Servicio de Administración de Justicia en 15%","60%",IF(K39="Afecta la Prestación del Servicio de Administración de Justicia en 20%","80%",IF(K39="Afecta la Prestación del Servicio de Administración de Justicia en más del 50%","100%",IF(K39="Cualquier acto indebido de los servidores judiciales genera altas consecuencias para la entidad","80%",IF(K39="Cualquier acto indebido de los servidores judiciales genera consecuencias desastrosas para la entidad","100%",IF(K39="Si el hecho llegara a presentarse, tendría consecuencias o efectos mínimos sobre la entidad","20%",IF(K39="Si el hecho llegara a presentarse, tendría bajo impacto o efecto sobre la entidad","40%",IF(K39="Si el hecho llegara a presentarse, tendría medianas consecuencias o efectos sobre la entidad","60%",IF(K39="Si el hecho llegara a presentarse, tendría altas consecuencias o efectos sobre la entidad","80%",IF(K39="Si el hecho llegara a presentarse, tendría desastrosas consecuencias o efectos sobre la entidad","100%")))))))))))))))))))))))))))))</f>
        <v>20%</v>
      </c>
      <c r="N39" s="365" t="str">
        <f>VLOOKUP((I39&amp;L39),Hoja1!$B$4:$C$28,2,0)</f>
        <v>Bajo</v>
      </c>
      <c r="O39" s="251">
        <v>1</v>
      </c>
      <c r="P39" s="250" t="s">
        <v>562</v>
      </c>
      <c r="Q39" s="251" t="str">
        <f t="shared" ref="Q39:Q58" si="15">IF(R39="Preventivo","Probabilidad",IF(R39="Detectivo","Probabilidad", IF(R39="Correctivo","Impacto")))</f>
        <v>Probabilidad</v>
      </c>
      <c r="R39" s="251" t="s">
        <v>52</v>
      </c>
      <c r="S39" s="251" t="s">
        <v>57</v>
      </c>
      <c r="T39" s="252">
        <f>VLOOKUP(R39&amp;S39,Hoja1!$Q$4:$R$9,2,0)</f>
        <v>0.45</v>
      </c>
      <c r="U39" s="268" t="s">
        <v>59</v>
      </c>
      <c r="V39" s="268" t="s">
        <v>62</v>
      </c>
      <c r="W39" s="268" t="s">
        <v>65</v>
      </c>
      <c r="X39" s="170">
        <f>IF(Q39="Probabilidad",($J$39*T39),IF(Q39="Impacto"," "))</f>
        <v>9.0000000000000011E-2</v>
      </c>
      <c r="Y39" s="170" t="str">
        <f>IF(Z39&lt;=20%,'Tabla probabilidad'!$B$5,IF(Z39&lt;=40%,'Tabla probabilidad'!$B$6,IF(Z39&lt;=60%,'Tabla probabilidad'!$B$7,IF(Z39&lt;=80%,'Tabla probabilidad'!$B$8,IF(Z39&lt;=100%,'Tabla probabilidad'!$B$9)))))</f>
        <v>Muy Baja</v>
      </c>
      <c r="Z39" s="170">
        <f>IF(R39="Preventivo",(J39-(J39*T39)),IF(R39="Detectivo",(J39-(J39*T39)),IF(R39="Correctivo",(J39))))</f>
        <v>0.11</v>
      </c>
      <c r="AA39" s="374" t="str">
        <f>IF(AB39&lt;=20%,'Tabla probabilidad'!$B$5,IF(AB39&lt;=40%,'Tabla probabilidad'!$B$6,IF(AB39&lt;=60%,'Tabla probabilidad'!$B$7,IF(AB39&lt;=80%,'Tabla probabilidad'!$B$8,IF(AB39&lt;=100%,'Tabla probabilidad'!$B$9)))))</f>
        <v>Muy Baja</v>
      </c>
      <c r="AB39" s="374">
        <f>AVERAGE(Z39:Z43)</f>
        <v>0.11499999999999999</v>
      </c>
      <c r="AC39" s="170" t="str">
        <f t="shared" ref="AC39:AC58" si="16">IF(AD39&lt;=20%,"Leve",IF(AD39&lt;=40%,"Menor",IF(AD39&lt;=60%,"Moderado",IF(AD39&lt;=80%,"Mayor",IF(AD39&lt;=100%,"Catastrófico")))))</f>
        <v>Leve</v>
      </c>
      <c r="AD39" s="170">
        <f>IF(Q39="Probabilidad",(($M$39-0)),IF(Q39="Impacto",($M$39-($M$39*T39))))</f>
        <v>0.2</v>
      </c>
      <c r="AE39" s="374" t="str">
        <f>IF(AF39&lt;=20%,"Leve",IF(AF39&lt;=40%,"Menor",IF(AF39&lt;=60%,"Moderado",IF(AF39&lt;=80%,"Mayor",IF(AF39&lt;=100%,"Catastrófico")))))</f>
        <v>Leve</v>
      </c>
      <c r="AF39" s="374">
        <f>AVERAGE(AD39:AD43)</f>
        <v>0.2</v>
      </c>
      <c r="AG39" s="372" t="str">
        <f>VLOOKUP(AA39&amp;AE39,Hoja1!$B$4:$C$28,2,0)</f>
        <v>Bajo</v>
      </c>
      <c r="AH39" s="372" t="s">
        <v>294</v>
      </c>
      <c r="AI39" s="362"/>
      <c r="AJ39" s="362"/>
      <c r="AK39" s="362"/>
      <c r="AL39" s="362"/>
      <c r="AM39" s="362"/>
      <c r="AN39" s="365"/>
    </row>
    <row r="40" spans="1:40" ht="38.25" customHeight="1" x14ac:dyDescent="0.3">
      <c r="A40" s="365"/>
      <c r="B40" s="442"/>
      <c r="C40" s="365"/>
      <c r="D40" s="438"/>
      <c r="E40" s="365"/>
      <c r="F40" s="365"/>
      <c r="G40" s="387"/>
      <c r="H40" s="387"/>
      <c r="I40" s="369"/>
      <c r="J40" s="371"/>
      <c r="K40" s="365"/>
      <c r="L40" s="367"/>
      <c r="M40" s="367"/>
      <c r="N40" s="365"/>
      <c r="O40" s="251">
        <v>2</v>
      </c>
      <c r="P40" s="250" t="s">
        <v>561</v>
      </c>
      <c r="Q40" s="251" t="str">
        <f t="shared" si="15"/>
        <v>Probabilidad</v>
      </c>
      <c r="R40" s="251" t="s">
        <v>52</v>
      </c>
      <c r="S40" s="251" t="s">
        <v>57</v>
      </c>
      <c r="T40" s="252">
        <f>VLOOKUP(R40&amp;S40,Hoja1!$Q$4:$R$9,2,0)</f>
        <v>0.45</v>
      </c>
      <c r="U40" s="268" t="s">
        <v>59</v>
      </c>
      <c r="V40" s="268" t="s">
        <v>62</v>
      </c>
      <c r="W40" s="268" t="s">
        <v>65</v>
      </c>
      <c r="X40" s="170">
        <f t="shared" ref="X40:X43" si="17">IF(Q40="Probabilidad",($J$39*T40),IF(Q40="Impacto"," "))</f>
        <v>9.0000000000000011E-2</v>
      </c>
      <c r="Y40" s="170" t="str">
        <f>IF(Z40&lt;=20%,'Tabla probabilidad'!$B$5,IF(Z40&lt;=40%,'Tabla probabilidad'!$B$6,IF(Z40&lt;=60%,'Tabla probabilidad'!$B$7,IF(Z40&lt;=80%,'Tabla probabilidad'!$B$8,IF(Z40&lt;=100%,'Tabla probabilidad'!$B$9)))))</f>
        <v>Muy Baja</v>
      </c>
      <c r="Z40" s="170">
        <f>IF(R40="Preventivo",(J39-(J39*T40)),IF(R40="Detectivo",(J39-(J39*T40)),IF(R40="Correctivo",(J39))))</f>
        <v>0.11</v>
      </c>
      <c r="AA40" s="376"/>
      <c r="AB40" s="376"/>
      <c r="AC40" s="170" t="str">
        <f t="shared" si="16"/>
        <v>Leve</v>
      </c>
      <c r="AD40" s="170">
        <f t="shared" ref="AD40:AD43" si="18">IF(Q40="Probabilidad",(($M$39-0)),IF(Q40="Impacto",($M$39-($M$39*T40))))</f>
        <v>0.2</v>
      </c>
      <c r="AE40" s="376"/>
      <c r="AF40" s="376"/>
      <c r="AG40" s="373"/>
      <c r="AH40" s="373"/>
      <c r="AI40" s="363"/>
      <c r="AJ40" s="363"/>
      <c r="AK40" s="363"/>
      <c r="AL40" s="363"/>
      <c r="AM40" s="363"/>
      <c r="AN40" s="365"/>
    </row>
    <row r="41" spans="1:40" ht="38.25" customHeight="1" x14ac:dyDescent="0.3">
      <c r="A41" s="365"/>
      <c r="B41" s="442"/>
      <c r="C41" s="365"/>
      <c r="D41" s="438"/>
      <c r="E41" s="365"/>
      <c r="F41" s="365"/>
      <c r="G41" s="387"/>
      <c r="H41" s="387"/>
      <c r="I41" s="369"/>
      <c r="J41" s="371"/>
      <c r="K41" s="365"/>
      <c r="L41" s="367"/>
      <c r="M41" s="367"/>
      <c r="N41" s="365"/>
      <c r="O41" s="251">
        <v>3</v>
      </c>
      <c r="P41" s="250" t="s">
        <v>560</v>
      </c>
      <c r="Q41" s="251" t="str">
        <f t="shared" si="15"/>
        <v>Probabilidad</v>
      </c>
      <c r="R41" s="251" t="s">
        <v>53</v>
      </c>
      <c r="S41" s="251" t="s">
        <v>57</v>
      </c>
      <c r="T41" s="252">
        <f>VLOOKUP(R41&amp;S41,Hoja1!$Q$4:$R$9,2,0)</f>
        <v>0.35</v>
      </c>
      <c r="U41" s="268" t="s">
        <v>59</v>
      </c>
      <c r="V41" s="268" t="s">
        <v>62</v>
      </c>
      <c r="W41" s="268" t="s">
        <v>65</v>
      </c>
      <c r="X41" s="170">
        <f t="shared" si="17"/>
        <v>6.9999999999999993E-2</v>
      </c>
      <c r="Y41" s="170" t="str">
        <f>IF(Z41&lt;=20%,'Tabla probabilidad'!$B$5,IF(Z41&lt;=40%,'Tabla probabilidad'!$B$6,IF(Z41&lt;=60%,'Tabla probabilidad'!$B$7,IF(Z41&lt;=80%,'Tabla probabilidad'!$B$8,IF(Z41&lt;=100%,'Tabla probabilidad'!$B$9)))))</f>
        <v>Muy Baja</v>
      </c>
      <c r="Z41" s="170">
        <f>IF(R41="Preventivo",(J39-(J39*T41)),IF(R41="Detectivo",(J39-(J39*T41)),IF(R41="Correctivo",(J39))))</f>
        <v>0.13</v>
      </c>
      <c r="AA41" s="376"/>
      <c r="AB41" s="376"/>
      <c r="AC41" s="170" t="str">
        <f t="shared" si="16"/>
        <v>Leve</v>
      </c>
      <c r="AD41" s="170">
        <f t="shared" si="18"/>
        <v>0.2</v>
      </c>
      <c r="AE41" s="376"/>
      <c r="AF41" s="376"/>
      <c r="AG41" s="373"/>
      <c r="AH41" s="373"/>
      <c r="AI41" s="363"/>
      <c r="AJ41" s="363"/>
      <c r="AK41" s="363"/>
      <c r="AL41" s="363"/>
      <c r="AM41" s="363"/>
      <c r="AN41" s="365"/>
    </row>
    <row r="42" spans="1:40" ht="51" customHeight="1" x14ac:dyDescent="0.3">
      <c r="A42" s="365"/>
      <c r="B42" s="442"/>
      <c r="C42" s="365"/>
      <c r="D42" s="438"/>
      <c r="E42" s="365"/>
      <c r="F42" s="365"/>
      <c r="G42" s="387"/>
      <c r="H42" s="387"/>
      <c r="I42" s="369"/>
      <c r="J42" s="371"/>
      <c r="K42" s="365"/>
      <c r="L42" s="367"/>
      <c r="M42" s="367"/>
      <c r="N42" s="365"/>
      <c r="O42" s="251">
        <v>4</v>
      </c>
      <c r="P42" s="250" t="s">
        <v>559</v>
      </c>
      <c r="Q42" s="251" t="str">
        <f t="shared" si="15"/>
        <v>Probabilidad</v>
      </c>
      <c r="R42" s="251" t="s">
        <v>52</v>
      </c>
      <c r="S42" s="251" t="s">
        <v>57</v>
      </c>
      <c r="T42" s="252">
        <f>VLOOKUP(R42&amp;S42,Hoja1!$Q$4:$R$9,2,0)</f>
        <v>0.45</v>
      </c>
      <c r="U42" s="268" t="s">
        <v>59</v>
      </c>
      <c r="V42" s="268" t="s">
        <v>62</v>
      </c>
      <c r="W42" s="268" t="s">
        <v>65</v>
      </c>
      <c r="X42" s="170">
        <f t="shared" si="17"/>
        <v>9.0000000000000011E-2</v>
      </c>
      <c r="Y42" s="170" t="str">
        <f>IF(Z42&lt;=20%,'Tabla probabilidad'!$B$5,IF(Z42&lt;=40%,'Tabla probabilidad'!$B$6,IF(Z42&lt;=60%,'Tabla probabilidad'!$B$7,IF(Z42&lt;=80%,'Tabla probabilidad'!$B$8,IF(Z42&lt;=100%,'Tabla probabilidad'!$B$9)))))</f>
        <v>Muy Baja</v>
      </c>
      <c r="Z42" s="170">
        <f>IF(R42="Preventivo",(J39-(J39*T42)),IF(R42="Detectivo",(J39-(J39*T42)),IF(R42="Correctivo",(J39))))</f>
        <v>0.11</v>
      </c>
      <c r="AA42" s="376"/>
      <c r="AB42" s="376"/>
      <c r="AC42" s="170" t="str">
        <f t="shared" si="16"/>
        <v>Leve</v>
      </c>
      <c r="AD42" s="170">
        <f t="shared" si="18"/>
        <v>0.2</v>
      </c>
      <c r="AE42" s="376"/>
      <c r="AF42" s="376"/>
      <c r="AG42" s="373"/>
      <c r="AH42" s="373"/>
      <c r="AI42" s="363"/>
      <c r="AJ42" s="363"/>
      <c r="AK42" s="363"/>
      <c r="AL42" s="363"/>
      <c r="AM42" s="363"/>
      <c r="AN42" s="365"/>
    </row>
    <row r="43" spans="1:40" ht="48" customHeight="1" x14ac:dyDescent="0.3">
      <c r="A43" s="365"/>
      <c r="B43" s="443"/>
      <c r="C43" s="365"/>
      <c r="D43" s="439"/>
      <c r="E43" s="365"/>
      <c r="F43" s="365"/>
      <c r="G43" s="387"/>
      <c r="H43" s="387"/>
      <c r="I43" s="369"/>
      <c r="J43" s="371"/>
      <c r="K43" s="365"/>
      <c r="L43" s="367"/>
      <c r="M43" s="367"/>
      <c r="N43" s="365"/>
      <c r="O43" s="251">
        <v>5</v>
      </c>
      <c r="P43" s="191"/>
      <c r="Q43" s="251" t="b">
        <f t="shared" si="15"/>
        <v>0</v>
      </c>
      <c r="R43" s="251"/>
      <c r="S43" s="251"/>
      <c r="T43" s="252" t="e">
        <f>VLOOKUP(R43&amp;S43,Hoja1!$Q$4:$R$9,2,0)</f>
        <v>#N/A</v>
      </c>
      <c r="U43" s="268" t="s">
        <v>59</v>
      </c>
      <c r="V43" s="268" t="s">
        <v>62</v>
      </c>
      <c r="W43" s="268" t="s">
        <v>65</v>
      </c>
      <c r="X43" s="170" t="b">
        <f t="shared" si="17"/>
        <v>0</v>
      </c>
      <c r="Y43" s="170" t="b">
        <f>IF(Z43&lt;=20%,'Tabla probabilidad'!$B$5,IF(Z43&lt;=40%,'Tabla probabilidad'!$B$6,IF(Z43&lt;=60%,'Tabla probabilidad'!$B$7,IF(Z43&lt;=80%,'Tabla probabilidad'!$B$8,IF(Z43&lt;=100%,'Tabla probabilidad'!$B$9)))))</f>
        <v>0</v>
      </c>
      <c r="Z43" s="170" t="b">
        <f>IF(R43="Preventivo",(J39-(J39*T43)),IF(R43="Detectivo",(J39-(J39*T43)),IF(R43="Correctivo",(J39))))</f>
        <v>0</v>
      </c>
      <c r="AA43" s="383"/>
      <c r="AB43" s="383"/>
      <c r="AC43" s="170" t="b">
        <f t="shared" si="16"/>
        <v>0</v>
      </c>
      <c r="AD43" s="170" t="b">
        <f t="shared" si="18"/>
        <v>0</v>
      </c>
      <c r="AE43" s="383"/>
      <c r="AF43" s="383"/>
      <c r="AG43" s="386"/>
      <c r="AH43" s="373"/>
      <c r="AI43" s="364"/>
      <c r="AJ43" s="364"/>
      <c r="AK43" s="364"/>
      <c r="AL43" s="364"/>
      <c r="AM43" s="364"/>
      <c r="AN43" s="372"/>
    </row>
    <row r="44" spans="1:40" ht="51" customHeight="1" x14ac:dyDescent="0.3">
      <c r="A44" s="365">
        <v>8</v>
      </c>
      <c r="B44" s="391" t="s">
        <v>651</v>
      </c>
      <c r="C44" s="365" t="s">
        <v>297</v>
      </c>
      <c r="D44" s="382" t="s">
        <v>619</v>
      </c>
      <c r="E44" s="365" t="s">
        <v>625</v>
      </c>
      <c r="F44" s="365"/>
      <c r="G44" s="387" t="s">
        <v>41</v>
      </c>
      <c r="H44" s="387"/>
      <c r="I44" s="369" t="str">
        <f>IF(H44&lt;=2,'Tabla probabilidad'!$B$5,IF(H44&lt;=24,'Tabla probabilidad'!$B$6,IF(H44&lt;=500,'Tabla probabilidad'!$B$7,IF(H44&lt;=5000,'Tabla probabilidad'!$B$8,IF(H44&gt;5000,'Tabla probabilidad'!$B$9)))))</f>
        <v>Muy Baja</v>
      </c>
      <c r="J44" s="371">
        <f>IF(H44&lt;=2,'Tabla probabilidad'!$D$5,IF(H44&lt;=24,'Tabla probabilidad'!$D$6,IF(H44&lt;=500,'Tabla probabilidad'!$D$7,IF(H44&lt;=5000,'Tabla probabilidad'!$D$8,IF(H44&gt;5000,'Tabla probabilidad'!$D$9)))))</f>
        <v>0.2</v>
      </c>
      <c r="K44" s="365" t="s">
        <v>47</v>
      </c>
      <c r="L44" s="365" t="str">
        <f>IF(K44="El riesgo afecta la imagen de alguna área de la organización","Leve",IF(K44="El riesgo afecta la imagen de la entidad internamente, de conocimiento general, nivel interno, alta dirección, contratista y/o de provedores","Menor",IF(K44="El riesgo afecta la imagen de la entidad con algunos usuarios de relevancia frente al logro de los objetivos","Moderado",IF(K44="El riesgo afecta la imagen de de la entidad con efecto publicitario sostenido a nivel del sector justicia","Mayor",IF(K44="El riesgo afecta la imagen de la entidad a nivel nacional, con efecto publicitarios sostenible a nivel país","Catastrófico",IF(K44="Impacto que afecte la ejecución presupuestal en un valor ≥0,5%.","Leve",IF(K44="Impacto que afecte la ejecución presupuestal en un valor ≥1%.","Menor",IF(K44="Impacto que afecte la ejecución presupuestal en un valor ≥5%.","Moderado",IF(K44="Impacto que afecte la ejecución presupuestal en un valor ≥20%.","Mayor",IF(K44="Impacto que afecte la ejecución presupuestal en un valor ≥50%.","Catastrófico",IF(K44="Incumplimiento máximo del 5% de la meta planeada","Leve",IF(K44="Incumplimiento máximo del 15% de la meta planeada","Menor",IF(K44="Incumplimiento máximo del 20% de la meta planeada","Moderado",IF(K44="Incumplimiento máximo del 50% de la meta planeada","Mayor",IF(K44="Incumplimiento máximo del 80% de la meta planeada","Catastrófico",IF(K44="Cualquier afectación a la violacion de los derechos de los ciudadanos se considera con consecuencias altas","Mayor",IF(K44="Cualquier afectación a la violacion de los derechos de los ciudadanos se considera con consecuencias desastrosas","Catastrófico",IF(K44="Afecta la Prestación del Servicio de Administración de Justicia en 5%","Leve",IF(K44="Afecta la Prestación del Servicio de Administración de Justicia en 10%","Menor",IF(K44="Afecta la Prestación del Servicio de Administración de Justicia en 15%","Moderado",IF(K44="Afecta la Prestación del Servicio de Administración de Justicia en 20%","Mayor",IF(K44="Afecta la Prestación del Servicio de Administración de Justicia en más del 50%","Catastrófico",IF(K44="Cualquier acto indebido de los servidores judiciales genera altas consecuencias para la entidad","Mayor",IF(K44="Cualquier acto indebido de los servidores judiciales genera consecuencias desastrosas para la entidad","Catastrófico",IF(K44="Si el hecho llegara a presentarse, tendría consecuencias o efectos mínimos sobre la entidad","Leve",IF(K44="Si el hecho llegara a presentarse, tendría bajo impacto o efecto sobre la entidad","Menor",IF(K44="Si el hecho llegara a presentarse, tendría medianas consecuencias o efectos sobre la entidad","Moderado",IF(K44="Si el hecho llegara a presentarse, tendría altas consecuencias o efectos sobre la entidad","Mayor",IF(K44="Si el hecho llegara a presentarse, tendría desastrosas consecuencias o efectos sobre la entidad","Catastrófico")))))))))))))))))))))))))))))</f>
        <v>Leve</v>
      </c>
      <c r="M44" s="365" t="str">
        <f>IF(K44="El riesgo afecta la imagen de alguna área de la organización","20%",IF(K44="El riesgo afecta la imagen de la entidad internamente, de conocimiento general, nivel interno, alta dirección, contratista y/o de provedores","40%",IF(K44="El riesgo afecta la imagen de la entidad con algunos usuarios de relevancia frente al logro de los objetivos","60%",IF(K44="El riesgo afecta la imagen de de la entidad con efecto publicitario sostenido a nivel del sector justicia","80%",IF(K44="El riesgo afecta la imagen de la entidad a nivel nacional, con efecto publicitarios sostenible a nivel país","100%",IF(K44="Impacto que afecte la ejecución presupuestal en un valor ≥0,5%.","20%",IF(K44="Impacto que afecte la ejecución presupuestal en un valor ≥1%.","40%",IF(K44="Impacto que afecte la ejecución presupuestal en un valor ≥5%.","60%",IF(K44="Impacto que afecte la ejecución presupuestal en un valor ≥20%.","80%",IF(K44="Impacto que afecte la ejecución presupuestal en un valor ≥50%.","100%",IF(K44="Incumplimiento máximo del 5% de la meta planeada","20%",IF(K44="Incumplimiento máximo del 15% de la meta planeada","40%",IF(K44="Incumplimiento máximo del 20% de la meta planeada","60%",IF(K44="Incumplimiento máximo del 50% de la meta planeada","80%",IF(K44="Incumplimiento máximo del 80% de la meta planeada","100%",IF(K44="Cualquier afectación a la violacion de los derechos de los ciudadanos se considera con consecuencias altas","80%",IF(K44="Cualquier afectación a la violacion de los derechos de los ciudadanos se considera con consecuencias desastrosas","100%",IF(K44="Afecta la Prestación del Servicio de Administración de Justicia en 5%","20%",IF(K44="Afecta la Prestación del Servicio de Administración de Justicia en 10%","40%",IF(K44="Afecta la Prestación del Servicio de Administración de Justicia en 15%","60%",IF(K44="Afecta la Prestación del Servicio de Administración de Justicia en 20%","80%",IF(K44="Afecta la Prestación del Servicio de Administración de Justicia en más del 50%","100%",IF(K44="Cualquier acto indebido de los servidores judiciales genera altas consecuencias para la entidad","80%",IF(K44="Cualquier acto indebido de los servidores judiciales genera consecuencias desastrosas para la entidad","100%",IF(K44="Si el hecho llegara a presentarse, tendría consecuencias o efectos mínimos sobre la entidad","20%",IF(K44="Si el hecho llegara a presentarse, tendría bajo impacto o efecto sobre la entidad","40%",IF(K44="Si el hecho llegara a presentarse, tendría medianas consecuencias o efectos sobre la entidad","60%",IF(K44="Si el hecho llegara a presentarse, tendría altas consecuencias o efectos sobre la entidad","80%",IF(K44="Si el hecho llegara a presentarse, tendría desastrosas consecuencias o efectos sobre la entidad","100%")))))))))))))))))))))))))))))</f>
        <v>20%</v>
      </c>
      <c r="N44" s="365" t="str">
        <f>VLOOKUP((I44&amp;L44),Hoja1!$B$4:$C$28,2,0)</f>
        <v>Bajo</v>
      </c>
      <c r="O44" s="251">
        <v>1</v>
      </c>
      <c r="P44" s="250" t="s">
        <v>565</v>
      </c>
      <c r="Q44" s="251" t="str">
        <f t="shared" si="15"/>
        <v>Probabilidad</v>
      </c>
      <c r="R44" s="251" t="s">
        <v>52</v>
      </c>
      <c r="S44" s="251" t="s">
        <v>57</v>
      </c>
      <c r="T44" s="252">
        <f>VLOOKUP(R44&amp;S44,Hoja1!$Q$4:$R$9,2,0)</f>
        <v>0.45</v>
      </c>
      <c r="U44" s="268" t="s">
        <v>59</v>
      </c>
      <c r="V44" s="268" t="s">
        <v>62</v>
      </c>
      <c r="W44" s="268" t="s">
        <v>65</v>
      </c>
      <c r="X44" s="170">
        <f>IF(Q44="Probabilidad",($J$44*T44),IF(Q44="Impacto"," "))</f>
        <v>9.0000000000000011E-2</v>
      </c>
      <c r="Y44" s="170" t="str">
        <f>IF(Z44&lt;=20%,'Tabla probabilidad'!$B$5,IF(Z44&lt;=40%,'Tabla probabilidad'!$B$6,IF(Z44&lt;=60%,'Tabla probabilidad'!$B$7,IF(Z44&lt;=80%,'Tabla probabilidad'!$B$8,IF(Z44&lt;=100%,'Tabla probabilidad'!$B$9)))))</f>
        <v>Muy Baja</v>
      </c>
      <c r="Z44" s="170">
        <f>IF(R44="Preventivo",(J44-(J44*T44)),IF(R44="Detectivo",(J44-(J44*T44)),IF(R44="Correctivo",(J44))))</f>
        <v>0.11</v>
      </c>
      <c r="AA44" s="374" t="str">
        <f>IF(AB44&lt;=20%,'Tabla probabilidad'!$B$5,IF(AB44&lt;=40%,'Tabla probabilidad'!$B$6,IF(AB44&lt;=60%,'Tabla probabilidad'!$B$7,IF(AB44&lt;=80%,'Tabla probabilidad'!$B$8,IF(AB44&lt;=100%,'Tabla probabilidad'!$B$9)))))</f>
        <v>Muy Baja</v>
      </c>
      <c r="AB44" s="374">
        <f>AVERAGE(Z44:Z48)</f>
        <v>0.115</v>
      </c>
      <c r="AC44" s="170" t="str">
        <f t="shared" si="16"/>
        <v>Leve</v>
      </c>
      <c r="AD44" s="170">
        <f>IF(Q44="Probabilidad",(($M$44-0)),IF(Q44="Impacto",($M$44-($M$44*T44))))</f>
        <v>0.2</v>
      </c>
      <c r="AE44" s="374" t="str">
        <f>IF(AF44&lt;=20%,"Leve",IF(AF44&lt;=40%,"Menor",IF(AF44&lt;=60%,"Moderado",IF(AF44&lt;=80%,"Mayor",IF(AF44&lt;=100%,"Catastrófico")))))</f>
        <v>Leve</v>
      </c>
      <c r="AF44" s="374">
        <f>AVERAGE(AD44:AD48)</f>
        <v>0.2</v>
      </c>
      <c r="AG44" s="372" t="str">
        <f>VLOOKUP(AA44&amp;AE44,Hoja1!$B$4:$C$28,2,0)</f>
        <v>Bajo</v>
      </c>
      <c r="AH44" s="372" t="s">
        <v>296</v>
      </c>
      <c r="AI44" s="362"/>
      <c r="AJ44" s="362"/>
      <c r="AK44" s="362"/>
      <c r="AL44" s="362"/>
      <c r="AM44" s="362"/>
      <c r="AN44" s="365"/>
    </row>
    <row r="45" spans="1:40" ht="41.4" x14ac:dyDescent="0.3">
      <c r="A45" s="365"/>
      <c r="B45" s="392"/>
      <c r="C45" s="365"/>
      <c r="D45" s="438"/>
      <c r="E45" s="365"/>
      <c r="F45" s="365"/>
      <c r="G45" s="387"/>
      <c r="H45" s="387"/>
      <c r="I45" s="369"/>
      <c r="J45" s="371"/>
      <c r="K45" s="365"/>
      <c r="L45" s="367"/>
      <c r="M45" s="367"/>
      <c r="N45" s="365"/>
      <c r="O45" s="251">
        <v>2</v>
      </c>
      <c r="P45" s="250" t="s">
        <v>567</v>
      </c>
      <c r="Q45" s="251" t="str">
        <f t="shared" si="15"/>
        <v>Probabilidad</v>
      </c>
      <c r="R45" s="251" t="s">
        <v>52</v>
      </c>
      <c r="S45" s="251" t="s">
        <v>57</v>
      </c>
      <c r="T45" s="252">
        <f>VLOOKUP(R45&amp;S45,Hoja1!$Q$4:$R$9,2,0)</f>
        <v>0.45</v>
      </c>
      <c r="U45" s="268" t="s">
        <v>59</v>
      </c>
      <c r="V45" s="268" t="s">
        <v>62</v>
      </c>
      <c r="W45" s="268" t="s">
        <v>65</v>
      </c>
      <c r="X45" s="170">
        <f t="shared" ref="X45:X48" si="19">IF(Q45="Probabilidad",($J$44*T45),IF(Q45="Impacto"," "))</f>
        <v>9.0000000000000011E-2</v>
      </c>
      <c r="Y45" s="170" t="str">
        <f>IF(Z45&lt;=20%,'Tabla probabilidad'!$B$5,IF(Z45&lt;=40%,'Tabla probabilidad'!$B$6,IF(Z45&lt;=60%,'Tabla probabilidad'!$B$7,IF(Z45&lt;=80%,'Tabla probabilidad'!$B$8,IF(Z45&lt;=100%,'Tabla probabilidad'!$B$9)))))</f>
        <v>Muy Baja</v>
      </c>
      <c r="Z45" s="170">
        <f>IF(R45="Preventivo",(J44-(J44*T45)),IF(R45="Detectivo",(J44-(J44*T45)),IF(R45="Correctivo",(J44))))</f>
        <v>0.11</v>
      </c>
      <c r="AA45" s="376"/>
      <c r="AB45" s="376"/>
      <c r="AC45" s="170" t="str">
        <f t="shared" si="16"/>
        <v>Leve</v>
      </c>
      <c r="AD45" s="170">
        <f t="shared" ref="AD45:AD48" si="20">IF(Q45="Probabilidad",(($M$44-0)),IF(Q45="Impacto",($M$44-($M$44*T45))))</f>
        <v>0.2</v>
      </c>
      <c r="AE45" s="376"/>
      <c r="AF45" s="376"/>
      <c r="AG45" s="373"/>
      <c r="AH45" s="373"/>
      <c r="AI45" s="363"/>
      <c r="AJ45" s="363"/>
      <c r="AK45" s="363"/>
      <c r="AL45" s="363"/>
      <c r="AM45" s="363"/>
      <c r="AN45" s="365"/>
    </row>
    <row r="46" spans="1:40" ht="69" x14ac:dyDescent="0.3">
      <c r="A46" s="365"/>
      <c r="B46" s="392"/>
      <c r="C46" s="365"/>
      <c r="D46" s="438"/>
      <c r="E46" s="365"/>
      <c r="F46" s="365"/>
      <c r="G46" s="387"/>
      <c r="H46" s="387"/>
      <c r="I46" s="369"/>
      <c r="J46" s="371"/>
      <c r="K46" s="365"/>
      <c r="L46" s="367"/>
      <c r="M46" s="367"/>
      <c r="N46" s="365"/>
      <c r="O46" s="251">
        <v>3</v>
      </c>
      <c r="P46" s="250" t="s">
        <v>566</v>
      </c>
      <c r="Q46" s="251" t="str">
        <f t="shared" si="15"/>
        <v>Probabilidad</v>
      </c>
      <c r="R46" s="251" t="s">
        <v>52</v>
      </c>
      <c r="S46" s="251" t="s">
        <v>57</v>
      </c>
      <c r="T46" s="252">
        <f>VLOOKUP(R46&amp;S46,Hoja1!$Q$4:$R$9,2,0)</f>
        <v>0.45</v>
      </c>
      <c r="U46" s="268" t="s">
        <v>59</v>
      </c>
      <c r="V46" s="268" t="s">
        <v>62</v>
      </c>
      <c r="W46" s="268" t="s">
        <v>65</v>
      </c>
      <c r="X46" s="170">
        <f t="shared" si="19"/>
        <v>9.0000000000000011E-2</v>
      </c>
      <c r="Y46" s="170" t="str">
        <f>IF(Z46&lt;=20%,'Tabla probabilidad'!$B$5,IF(Z46&lt;=40%,'Tabla probabilidad'!$B$6,IF(Z46&lt;=60%,'Tabla probabilidad'!$B$7,IF(Z46&lt;=80%,'Tabla probabilidad'!$B$8,IF(Z46&lt;=100%,'Tabla probabilidad'!$B$9)))))</f>
        <v>Muy Baja</v>
      </c>
      <c r="Z46" s="170">
        <f>IF(R46="Preventivo",(J44-(J44*T46)),IF(R46="Detectivo",(J44-(J44*T46)),IF(R46="Correctivo",(J44))))</f>
        <v>0.11</v>
      </c>
      <c r="AA46" s="376"/>
      <c r="AB46" s="376"/>
      <c r="AC46" s="170" t="str">
        <f t="shared" si="16"/>
        <v>Leve</v>
      </c>
      <c r="AD46" s="170">
        <f t="shared" si="20"/>
        <v>0.2</v>
      </c>
      <c r="AE46" s="376"/>
      <c r="AF46" s="376"/>
      <c r="AG46" s="373"/>
      <c r="AH46" s="373"/>
      <c r="AI46" s="363"/>
      <c r="AJ46" s="363"/>
      <c r="AK46" s="363"/>
      <c r="AL46" s="363"/>
      <c r="AM46" s="363"/>
      <c r="AN46" s="365"/>
    </row>
    <row r="47" spans="1:40" ht="41.4" x14ac:dyDescent="0.3">
      <c r="A47" s="365"/>
      <c r="B47" s="392"/>
      <c r="C47" s="365"/>
      <c r="D47" s="438"/>
      <c r="E47" s="365"/>
      <c r="F47" s="365"/>
      <c r="G47" s="387"/>
      <c r="H47" s="387"/>
      <c r="I47" s="369"/>
      <c r="J47" s="371"/>
      <c r="K47" s="365"/>
      <c r="L47" s="367"/>
      <c r="M47" s="367"/>
      <c r="N47" s="365"/>
      <c r="O47" s="251">
        <v>4</v>
      </c>
      <c r="P47" s="250" t="s">
        <v>568</v>
      </c>
      <c r="Q47" s="251" t="str">
        <f t="shared" si="15"/>
        <v>Probabilidad</v>
      </c>
      <c r="R47" s="251" t="s">
        <v>53</v>
      </c>
      <c r="S47" s="251" t="s">
        <v>57</v>
      </c>
      <c r="T47" s="252">
        <f>VLOOKUP(R47&amp;S47,Hoja1!$Q$4:$R$9,2,0)</f>
        <v>0.35</v>
      </c>
      <c r="U47" s="268" t="s">
        <v>59</v>
      </c>
      <c r="V47" s="268" t="s">
        <v>62</v>
      </c>
      <c r="W47" s="268" t="s">
        <v>65</v>
      </c>
      <c r="X47" s="170">
        <f t="shared" si="19"/>
        <v>6.9999999999999993E-2</v>
      </c>
      <c r="Y47" s="170" t="str">
        <f>IF(Z47&lt;=20%,'Tabla probabilidad'!$B$5,IF(Z47&lt;=40%,'Tabla probabilidad'!$B$6,IF(Z47&lt;=60%,'Tabla probabilidad'!$B$7,IF(Z47&lt;=80%,'Tabla probabilidad'!$B$8,IF(Z47&lt;=100%,'Tabla probabilidad'!$B$9)))))</f>
        <v>Muy Baja</v>
      </c>
      <c r="Z47" s="170">
        <f>IF(R47="Preventivo",(J44-(J44*T47)),IF(R47="Detectivo",(J44-(J44*T47)),IF(R47="Correctivo",(J44))))</f>
        <v>0.13</v>
      </c>
      <c r="AA47" s="376"/>
      <c r="AB47" s="376"/>
      <c r="AC47" s="170" t="str">
        <f t="shared" si="16"/>
        <v>Leve</v>
      </c>
      <c r="AD47" s="170">
        <f t="shared" si="20"/>
        <v>0.2</v>
      </c>
      <c r="AE47" s="376"/>
      <c r="AF47" s="376"/>
      <c r="AG47" s="373"/>
      <c r="AH47" s="373"/>
      <c r="AI47" s="363"/>
      <c r="AJ47" s="363"/>
      <c r="AK47" s="363"/>
      <c r="AL47" s="363"/>
      <c r="AM47" s="363"/>
      <c r="AN47" s="365"/>
    </row>
    <row r="48" spans="1:40" x14ac:dyDescent="0.3">
      <c r="A48" s="365"/>
      <c r="B48" s="393"/>
      <c r="C48" s="365"/>
      <c r="D48" s="439"/>
      <c r="E48" s="365"/>
      <c r="F48" s="365"/>
      <c r="G48" s="387"/>
      <c r="H48" s="387"/>
      <c r="I48" s="369"/>
      <c r="J48" s="371"/>
      <c r="K48" s="365"/>
      <c r="L48" s="367"/>
      <c r="M48" s="367"/>
      <c r="N48" s="365"/>
      <c r="O48" s="251">
        <v>5</v>
      </c>
      <c r="P48" s="250"/>
      <c r="Q48" s="251" t="b">
        <f t="shared" si="15"/>
        <v>0</v>
      </c>
      <c r="R48" s="251"/>
      <c r="S48" s="251"/>
      <c r="T48" s="252" t="e">
        <f>VLOOKUP(R48&amp;S48,Hoja1!$Q$4:$R$9,2,0)</f>
        <v>#N/A</v>
      </c>
      <c r="U48" s="268" t="s">
        <v>59</v>
      </c>
      <c r="V48" s="268" t="s">
        <v>62</v>
      </c>
      <c r="W48" s="268" t="s">
        <v>65</v>
      </c>
      <c r="X48" s="170" t="b">
        <f t="shared" si="19"/>
        <v>0</v>
      </c>
      <c r="Y48" s="170" t="b">
        <f>IF(Z48&lt;=20%,'Tabla probabilidad'!$B$5,IF(Z48&lt;=40%,'Tabla probabilidad'!$B$6,IF(Z48&lt;=60%,'Tabla probabilidad'!$B$7,IF(Z48&lt;=80%,'Tabla probabilidad'!$B$8,IF(Z48&lt;=100%,'Tabla probabilidad'!$B$9)))))</f>
        <v>0</v>
      </c>
      <c r="Z48" s="170" t="b">
        <f>IF(R48="Preventivo",(J44-(J44*T48)),IF(R48="Detectivo",(J44-(J44*T48)),IF(R48="Correctivo",(J44))))</f>
        <v>0</v>
      </c>
      <c r="AA48" s="383"/>
      <c r="AB48" s="383"/>
      <c r="AC48" s="170" t="b">
        <f t="shared" si="16"/>
        <v>0</v>
      </c>
      <c r="AD48" s="170" t="b">
        <f t="shared" si="20"/>
        <v>0</v>
      </c>
      <c r="AE48" s="383"/>
      <c r="AF48" s="383"/>
      <c r="AG48" s="386"/>
      <c r="AH48" s="373"/>
      <c r="AI48" s="364"/>
      <c r="AJ48" s="364"/>
      <c r="AK48" s="364"/>
      <c r="AL48" s="364"/>
      <c r="AM48" s="364"/>
      <c r="AN48" s="372"/>
    </row>
    <row r="49" spans="1:40" ht="82.8" x14ac:dyDescent="0.3">
      <c r="A49" s="365">
        <v>9</v>
      </c>
      <c r="B49" s="372" t="s">
        <v>584</v>
      </c>
      <c r="C49" s="365" t="s">
        <v>298</v>
      </c>
      <c r="D49" s="382" t="s">
        <v>620</v>
      </c>
      <c r="E49" s="365" t="s">
        <v>625</v>
      </c>
      <c r="F49" s="365"/>
      <c r="G49" s="387" t="s">
        <v>41</v>
      </c>
      <c r="H49" s="387"/>
      <c r="I49" s="369" t="str">
        <f>IF(H49&lt;=2,'Tabla probabilidad'!$B$5,IF(H49&lt;=24,'Tabla probabilidad'!$B$6,IF(H49&lt;=500,'Tabla probabilidad'!$B$7,IF(H49&lt;=5000,'Tabla probabilidad'!$B$8,IF(H49&gt;5000,'Tabla probabilidad'!$B$9)))))</f>
        <v>Muy Baja</v>
      </c>
      <c r="J49" s="371">
        <f>IF(H49&lt;=2,'Tabla probabilidad'!$D$5,IF(H49&lt;=24,'Tabla probabilidad'!$D$6,IF(H49&lt;=500,'Tabla probabilidad'!$D$7,IF(H49&lt;=5000,'Tabla probabilidad'!$D$8,IF(H49&gt;5000,'Tabla probabilidad'!$D$9)))))</f>
        <v>0.2</v>
      </c>
      <c r="K49" s="365" t="s">
        <v>331</v>
      </c>
      <c r="L49" s="365" t="str">
        <f>IF(K49="El riesgo afecta la imagen de alguna área de la organización","Leve",IF(K49="El riesgo afecta la imagen de la entidad internamente, de conocimiento general, nivel interno, alta dirección, contratista y/o de provedores","Menor",IF(K49="El riesgo afecta la imagen de la entidad con algunos usuarios de relevancia frente al logro de los objetivos","Moderado",IF(K49="El riesgo afecta la imagen de de la entidad con efecto publicitario sostenido a nivel del sector justicia","Mayor",IF(K49="El riesgo afecta la imagen de la entidad a nivel nacional, con efecto publicitarios sostenible a nivel país","Catastrófico",IF(K49="Impacto que afecte la ejecución presupuestal en un valor ≥0,5%.","Leve",IF(K49="Impacto que afecte la ejecución presupuestal en un valor ≥1%.","Menor",IF(K49="Impacto que afecte la ejecución presupuestal en un valor ≥5%.","Moderado",IF(K49="Impacto que afecte la ejecución presupuestal en un valor ≥20%.","Mayor",IF(K49="Impacto que afecte la ejecución presupuestal en un valor ≥50%.","Catastrófico",IF(K49="Incumplimiento máximo del 5% de la meta planeada","Leve",IF(K49="Incumplimiento máximo del 15% de la meta planeada","Menor",IF(K49="Incumplimiento máximo del 20% de la meta planeada","Moderado",IF(K49="Incumplimiento máximo del 50% de la meta planeada","Mayor",IF(K49="Incumplimiento máximo del 80% de la meta planeada","Catastrófico",IF(K49="Cualquier afectación a la violacion de los derechos de los ciudadanos se considera con consecuencias altas","Mayor",IF(K49="Cualquier afectación a la violacion de los derechos de los ciudadanos se considera con consecuencias desastrosas","Catastrófico",IF(K49="Afecta la Prestación del Servicio de Administración de Justicia en 5%","Leve",IF(K49="Afecta la Prestación del Servicio de Administración de Justicia en 10%","Menor",IF(K49="Afecta la Prestación del Servicio de Administración de Justicia en 15%","Moderado",IF(K49="Afecta la Prestación del Servicio de Administración de Justicia en 20%","Mayor",IF(K49="Afecta la Prestación del Servicio de Administración de Justicia en más del 50%","Catastrófico",IF(K49="Cualquier acto indebido de los servidores judiciales genera altas consecuencias para la entidad","Mayor",IF(K49="Cualquier acto indebido de los servidores judiciales genera consecuencias desastrosas para la entidad","Catastrófico",IF(K49="Si el hecho llegara a presentarse, tendría consecuencias o efectos mínimos sobre la entidad","Leve",IF(K49="Si el hecho llegara a presentarse, tendría bajo impacto o efecto sobre la entidad","Menor",IF(K49="Si el hecho llegara a presentarse, tendría medianas consecuencias o efectos sobre la entidad","Moderado",IF(K49="Si el hecho llegara a presentarse, tendría altas consecuencias o efectos sobre la entidad","Mayor",IF(K49="Si el hecho llegara a presentarse, tendría desastrosas consecuencias o efectos sobre la entidad","Catastrófico")))))))))))))))))))))))))))))</f>
        <v>Mayor</v>
      </c>
      <c r="M49" s="365" t="str">
        <f>IF(K49="El riesgo afecta la imagen de alguna área de la organización","20%",IF(K49="El riesgo afecta la imagen de la entidad internamente, de conocimiento general, nivel interno, alta dirección, contratista y/o de provedores","40%",IF(K49="El riesgo afecta la imagen de la entidad con algunos usuarios de relevancia frente al logro de los objetivos","60%",IF(K49="El riesgo afecta la imagen de de la entidad con efecto publicitario sostenido a nivel del sector justicia","80%",IF(K49="El riesgo afecta la imagen de la entidad a nivel nacional, con efecto publicitarios sostenible a nivel país","100%",IF(K49="Impacto que afecte la ejecución presupuestal en un valor ≥0,5%.","20%",IF(K49="Impacto que afecte la ejecución presupuestal en un valor ≥1%.","40%",IF(K49="Impacto que afecte la ejecución presupuestal en un valor ≥5%.","60%",IF(K49="Impacto que afecte la ejecución presupuestal en un valor ≥20%.","80%",IF(K49="Impacto que afecte la ejecución presupuestal en un valor ≥50%.","100%",IF(K49="Incumplimiento máximo del 5% de la meta planeada","20%",IF(K49="Incumplimiento máximo del 15% de la meta planeada","40%",IF(K49="Incumplimiento máximo del 20% de la meta planeada","60%",IF(K49="Incumplimiento máximo del 50% de la meta planeada","80%",IF(K49="Incumplimiento máximo del 80% de la meta planeada","100%",IF(K49="Cualquier afectación a la violacion de los derechos de los ciudadanos se considera con consecuencias altas","80%",IF(K49="Cualquier afectación a la violacion de los derechos de los ciudadanos se considera con consecuencias desastrosas","100%",IF(K49="Afecta la Prestación del Servicio de Administración de Justicia en 5%","20%",IF(K49="Afecta la Prestación del Servicio de Administración de Justicia en 10%","40%",IF(K49="Afecta la Prestación del Servicio de Administración de Justicia en 15%","60%",IF(K49="Afecta la Prestación del Servicio de Administración de Justicia en 20%","80%",IF(K49="Afecta la Prestación del Servicio de Administración de Justicia en más del 50%","100%",IF(K49="Cualquier acto indebido de los servidores judiciales genera altas consecuencias para la entidad","80%",IF(K49="Cualquier acto indebido de los servidores judiciales genera consecuencias desastrosas para la entidad","100%",IF(K49="Si el hecho llegara a presentarse, tendría consecuencias o efectos mínimos sobre la entidad","20%",IF(K49="Si el hecho llegara a presentarse, tendría bajo impacto o efecto sobre la entidad","40%",IF(K49="Si el hecho llegara a presentarse, tendría medianas consecuencias o efectos sobre la entidad","60%",IF(K49="Si el hecho llegara a presentarse, tendría altas consecuencias o efectos sobre la entidad","80%",IF(K49="Si el hecho llegara a presentarse, tendría desastrosas consecuencias o efectos sobre la entidad","100%")))))))))))))))))))))))))))))</f>
        <v>80%</v>
      </c>
      <c r="N49" s="365" t="str">
        <f>VLOOKUP((I49&amp;L49),Hoja1!$B$4:$C$28,2,0)</f>
        <v xml:space="preserve">Alto </v>
      </c>
      <c r="O49" s="251">
        <v>1</v>
      </c>
      <c r="P49" s="250" t="s">
        <v>571</v>
      </c>
      <c r="Q49" s="251" t="str">
        <f t="shared" si="15"/>
        <v>Probabilidad</v>
      </c>
      <c r="R49" s="251" t="s">
        <v>52</v>
      </c>
      <c r="S49" s="251" t="s">
        <v>57</v>
      </c>
      <c r="T49" s="252">
        <f>VLOOKUP(R49&amp;S49,Hoja1!$Q$4:$R$9,2,0)</f>
        <v>0.45</v>
      </c>
      <c r="U49" s="268" t="s">
        <v>59</v>
      </c>
      <c r="V49" s="268" t="s">
        <v>62</v>
      </c>
      <c r="W49" s="268" t="s">
        <v>65</v>
      </c>
      <c r="X49" s="170">
        <f>IF(Q49="Probabilidad",($J$49*T49),IF(Q49="Impacto"," "))</f>
        <v>9.0000000000000011E-2</v>
      </c>
      <c r="Y49" s="170" t="str">
        <f>IF(Z49&lt;=20%,'Tabla probabilidad'!$B$5,IF(Z49&lt;=40%,'Tabla probabilidad'!$B$6,IF(Z49&lt;=60%,'Tabla probabilidad'!$B$7,IF(Z49&lt;=80%,'Tabla probabilidad'!$B$8,IF(Z49&lt;=100%,'Tabla probabilidad'!$B$9)))))</f>
        <v>Muy Baja</v>
      </c>
      <c r="Z49" s="170">
        <f>IF(R49="Preventivo",(J49-(J49*T49)),IF(R49="Detectivo",(J49-(J49*T49)),IF(R49="Correctivo",(J49))))</f>
        <v>0.11</v>
      </c>
      <c r="AA49" s="374" t="str">
        <f>IF(AB49&lt;=20%,'Tabla probabilidad'!$B$5,IF(AB49&lt;=40%,'Tabla probabilidad'!$B$6,IF(AB49&lt;=60%,'Tabla probabilidad'!$B$7,IF(AB49&lt;=80%,'Tabla probabilidad'!$B$8,IF(AB49&lt;=100%,'Tabla probabilidad'!$B$9)))))</f>
        <v>Muy Baja</v>
      </c>
      <c r="AB49" s="374">
        <f>AVERAGE(Z49:Z53)</f>
        <v>0.11</v>
      </c>
      <c r="AC49" s="170" t="str">
        <f t="shared" si="16"/>
        <v>Mayor</v>
      </c>
      <c r="AD49" s="170">
        <f>IF(Q49="Probabilidad",(($M$49-0)),IF(Q49="Impacto",($M$49-($M$49*T49))))</f>
        <v>0.8</v>
      </c>
      <c r="AE49" s="374" t="str">
        <f>IF(AF49&lt;=20%,"Leve",IF(AF49&lt;=40%,"Menor",IF(AF49&lt;=60%,"Moderado",IF(AF49&lt;=80%,"Mayor",IF(AF49&lt;=100%,"Catastrófico")))))</f>
        <v>Mayor</v>
      </c>
      <c r="AF49" s="374">
        <f>AVERAGE(AD49:AD53)</f>
        <v>0.80000000000000016</v>
      </c>
      <c r="AG49" s="372" t="str">
        <f>VLOOKUP(AA49&amp;AE49,Hoja1!$B$4:$C$28,2,0)</f>
        <v xml:space="preserve">Alto </v>
      </c>
      <c r="AH49" s="372" t="s">
        <v>294</v>
      </c>
      <c r="AI49" s="362"/>
      <c r="AJ49" s="362"/>
      <c r="AK49" s="362"/>
      <c r="AL49" s="362"/>
      <c r="AM49" s="362"/>
      <c r="AN49" s="365"/>
    </row>
    <row r="50" spans="1:40" ht="41.4" x14ac:dyDescent="0.3">
      <c r="A50" s="365"/>
      <c r="B50" s="373"/>
      <c r="C50" s="365"/>
      <c r="D50" s="438"/>
      <c r="E50" s="365"/>
      <c r="F50" s="365"/>
      <c r="G50" s="387"/>
      <c r="H50" s="387"/>
      <c r="I50" s="369"/>
      <c r="J50" s="371"/>
      <c r="K50" s="365"/>
      <c r="L50" s="367"/>
      <c r="M50" s="367"/>
      <c r="N50" s="365"/>
      <c r="O50" s="251">
        <v>2</v>
      </c>
      <c r="P50" s="250" t="s">
        <v>569</v>
      </c>
      <c r="Q50" s="251" t="str">
        <f t="shared" si="15"/>
        <v>Probabilidad</v>
      </c>
      <c r="R50" s="251" t="s">
        <v>52</v>
      </c>
      <c r="S50" s="251" t="s">
        <v>57</v>
      </c>
      <c r="T50" s="252">
        <f>VLOOKUP(R50&amp;S50,Hoja1!$Q$4:$R$9,2,0)</f>
        <v>0.45</v>
      </c>
      <c r="U50" s="268" t="s">
        <v>59</v>
      </c>
      <c r="V50" s="268" t="s">
        <v>62</v>
      </c>
      <c r="W50" s="268" t="s">
        <v>65</v>
      </c>
      <c r="X50" s="170">
        <f>IF(Q50="Probabilidad",($J$49*T50),IF(Q50="Impacto"," "))</f>
        <v>9.0000000000000011E-2</v>
      </c>
      <c r="Y50" s="170" t="str">
        <f>IF(Z50&lt;=20%,'Tabla probabilidad'!$B$5,IF(Z50&lt;=40%,'Tabla probabilidad'!$B$6,IF(Z50&lt;=60%,'Tabla probabilidad'!$B$7,IF(Z50&lt;=80%,'Tabla probabilidad'!$B$8,IF(Z50&lt;=100%,'Tabla probabilidad'!$B$9)))))</f>
        <v>Muy Baja</v>
      </c>
      <c r="Z50" s="170">
        <f>IF(R50="Preventivo",(J49-(J49*T50)),IF(R50="Detectivo",(J49-(J49*T50)),IF(R50="Correctivo",(J49))))</f>
        <v>0.11</v>
      </c>
      <c r="AA50" s="376"/>
      <c r="AB50" s="376"/>
      <c r="AC50" s="170" t="str">
        <f t="shared" si="16"/>
        <v>Mayor</v>
      </c>
      <c r="AD50" s="170">
        <f t="shared" ref="AD50:AD53" si="21">IF(Q50="Probabilidad",(($M$49-0)),IF(Q50="Impacto",($M$49-($M$49*T50))))</f>
        <v>0.8</v>
      </c>
      <c r="AE50" s="376"/>
      <c r="AF50" s="376"/>
      <c r="AG50" s="373"/>
      <c r="AH50" s="373"/>
      <c r="AI50" s="363"/>
      <c r="AJ50" s="363"/>
      <c r="AK50" s="363"/>
      <c r="AL50" s="363"/>
      <c r="AM50" s="363"/>
      <c r="AN50" s="365"/>
    </row>
    <row r="51" spans="1:40" ht="41.4" x14ac:dyDescent="0.3">
      <c r="A51" s="365"/>
      <c r="B51" s="373"/>
      <c r="C51" s="365"/>
      <c r="D51" s="438"/>
      <c r="E51" s="365"/>
      <c r="F51" s="365"/>
      <c r="G51" s="387"/>
      <c r="H51" s="387"/>
      <c r="I51" s="369"/>
      <c r="J51" s="371"/>
      <c r="K51" s="365"/>
      <c r="L51" s="367"/>
      <c r="M51" s="367"/>
      <c r="N51" s="365"/>
      <c r="O51" s="251">
        <v>3</v>
      </c>
      <c r="P51" s="250" t="s">
        <v>570</v>
      </c>
      <c r="Q51" s="251" t="str">
        <f t="shared" si="15"/>
        <v>Probabilidad</v>
      </c>
      <c r="R51" s="251" t="s">
        <v>52</v>
      </c>
      <c r="S51" s="251" t="s">
        <v>57</v>
      </c>
      <c r="T51" s="252">
        <f>VLOOKUP(R51&amp;S51,Hoja1!$Q$4:$R$9,2,0)</f>
        <v>0.45</v>
      </c>
      <c r="U51" s="268" t="s">
        <v>59</v>
      </c>
      <c r="V51" s="268" t="s">
        <v>62</v>
      </c>
      <c r="W51" s="268" t="s">
        <v>65</v>
      </c>
      <c r="X51" s="170">
        <f>IF(Q51="Probabilidad",($J$49*T51),IF(Q51="Impacto"," "))</f>
        <v>9.0000000000000011E-2</v>
      </c>
      <c r="Y51" s="170" t="str">
        <f>IF(Z51&lt;=20%,'Tabla probabilidad'!$B$5,IF(Z51&lt;=40%,'Tabla probabilidad'!$B$6,IF(Z51&lt;=60%,'Tabla probabilidad'!$B$7,IF(Z51&lt;=80%,'Tabla probabilidad'!$B$8,IF(Z51&lt;=100%,'Tabla probabilidad'!$B$9)))))</f>
        <v>Muy Baja</v>
      </c>
      <c r="Z51" s="170">
        <f>IF(R51="Preventivo",(J49-(J49*T51)),IF(R51="Detectivo",(J49-(J49*T51)),IF(R51="Correctivo",(J49))))</f>
        <v>0.11</v>
      </c>
      <c r="AA51" s="376"/>
      <c r="AB51" s="376"/>
      <c r="AC51" s="170" t="str">
        <f t="shared" si="16"/>
        <v>Mayor</v>
      </c>
      <c r="AD51" s="170">
        <f t="shared" si="21"/>
        <v>0.8</v>
      </c>
      <c r="AE51" s="376"/>
      <c r="AF51" s="376"/>
      <c r="AG51" s="373"/>
      <c r="AH51" s="373"/>
      <c r="AI51" s="363"/>
      <c r="AJ51" s="363"/>
      <c r="AK51" s="363"/>
      <c r="AL51" s="363"/>
      <c r="AM51" s="363"/>
      <c r="AN51" s="365"/>
    </row>
    <row r="52" spans="1:40" x14ac:dyDescent="0.3">
      <c r="A52" s="365"/>
      <c r="B52" s="373"/>
      <c r="C52" s="365"/>
      <c r="D52" s="438"/>
      <c r="E52" s="365"/>
      <c r="F52" s="365"/>
      <c r="G52" s="387"/>
      <c r="H52" s="387"/>
      <c r="I52" s="369"/>
      <c r="J52" s="371"/>
      <c r="K52" s="365"/>
      <c r="L52" s="367"/>
      <c r="M52" s="367"/>
      <c r="N52" s="365"/>
      <c r="O52" s="251">
        <v>4</v>
      </c>
      <c r="P52" s="167"/>
      <c r="Q52" s="251" t="b">
        <f t="shared" si="15"/>
        <v>0</v>
      </c>
      <c r="R52" s="251"/>
      <c r="S52" s="251"/>
      <c r="T52" s="252" t="e">
        <f>VLOOKUP(R52&amp;S52,Hoja1!$Q$4:$R$9,2,0)</f>
        <v>#N/A</v>
      </c>
      <c r="U52" s="268" t="s">
        <v>59</v>
      </c>
      <c r="V52" s="268" t="s">
        <v>62</v>
      </c>
      <c r="W52" s="268" t="s">
        <v>65</v>
      </c>
      <c r="X52" s="170" t="b">
        <f>IF(Q52="Probabilidad",($J$49*T52),IF(Q52="Impacto"," "))</f>
        <v>0</v>
      </c>
      <c r="Y52" s="170" t="b">
        <f>IF(Z52&lt;=20%,'Tabla probabilidad'!$B$5,IF(Z52&lt;=40%,'Tabla probabilidad'!$B$6,IF(Z52&lt;=60%,'Tabla probabilidad'!$B$7,IF(Z52&lt;=80%,'Tabla probabilidad'!$B$8,IF(Z52&lt;=100%,'Tabla probabilidad'!$B$9)))))</f>
        <v>0</v>
      </c>
      <c r="Z52" s="170" t="b">
        <f>IF(R52="Preventivo",(J49-(J49*T52)),IF(R52="Detectivo",(J49-(J49*T52)),IF(R52="Correctivo",(J49))))</f>
        <v>0</v>
      </c>
      <c r="AA52" s="376"/>
      <c r="AB52" s="376"/>
      <c r="AC52" s="170" t="b">
        <f t="shared" si="16"/>
        <v>0</v>
      </c>
      <c r="AD52" s="170" t="b">
        <f t="shared" si="21"/>
        <v>0</v>
      </c>
      <c r="AE52" s="376"/>
      <c r="AF52" s="376"/>
      <c r="AG52" s="373"/>
      <c r="AH52" s="373"/>
      <c r="AI52" s="363"/>
      <c r="AJ52" s="363"/>
      <c r="AK52" s="363"/>
      <c r="AL52" s="363"/>
      <c r="AM52" s="363"/>
      <c r="AN52" s="365"/>
    </row>
    <row r="53" spans="1:40" ht="15" thickBot="1" x14ac:dyDescent="0.35">
      <c r="A53" s="365"/>
      <c r="B53" s="386"/>
      <c r="C53" s="365"/>
      <c r="D53" s="439"/>
      <c r="E53" s="365"/>
      <c r="F53" s="365"/>
      <c r="G53" s="387"/>
      <c r="H53" s="387"/>
      <c r="I53" s="369"/>
      <c r="J53" s="371"/>
      <c r="K53" s="365"/>
      <c r="L53" s="367"/>
      <c r="M53" s="367"/>
      <c r="N53" s="365"/>
      <c r="O53" s="251">
        <v>5</v>
      </c>
      <c r="P53" s="191"/>
      <c r="Q53" s="251" t="b">
        <f t="shared" si="15"/>
        <v>0</v>
      </c>
      <c r="R53" s="251"/>
      <c r="S53" s="251"/>
      <c r="T53" s="252" t="e">
        <f>VLOOKUP(R53&amp;S53,Hoja1!$Q$4:$R$9,2,0)</f>
        <v>#N/A</v>
      </c>
      <c r="U53" s="268" t="s">
        <v>59</v>
      </c>
      <c r="V53" s="268" t="s">
        <v>62</v>
      </c>
      <c r="W53" s="268" t="s">
        <v>65</v>
      </c>
      <c r="X53" s="170" t="b">
        <f t="shared" ref="X53" si="22">IF(Q53="Probabilidad",($J$34*T53),IF(Q53="Impacto"," "))</f>
        <v>0</v>
      </c>
      <c r="Y53" s="170" t="b">
        <f>IF(Z53&lt;=20%,'Tabla probabilidad'!$B$5,IF(Z53&lt;=40%,'Tabla probabilidad'!$B$6,IF(Z53&lt;=60%,'Tabla probabilidad'!$B$7,IF(Z53&lt;=80%,'Tabla probabilidad'!$B$8,IF(Z53&lt;=100%,'Tabla probabilidad'!$B$9)))))</f>
        <v>0</v>
      </c>
      <c r="Z53" s="170" t="b">
        <f>IF(R53="Preventivo",(J49-(J49*T53)),IF(R53="Detectivo",(J49-(J49*T53)),IF(R53="Correctivo",(J49))))</f>
        <v>0</v>
      </c>
      <c r="AA53" s="383"/>
      <c r="AB53" s="383"/>
      <c r="AC53" s="170" t="b">
        <f t="shared" si="16"/>
        <v>0</v>
      </c>
      <c r="AD53" s="170" t="b">
        <f t="shared" si="21"/>
        <v>0</v>
      </c>
      <c r="AE53" s="383"/>
      <c r="AF53" s="383"/>
      <c r="AG53" s="386"/>
      <c r="AH53" s="373"/>
      <c r="AI53" s="364"/>
      <c r="AJ53" s="364"/>
      <c r="AK53" s="364"/>
      <c r="AL53" s="364"/>
      <c r="AM53" s="364"/>
      <c r="AN53" s="372"/>
    </row>
    <row r="54" spans="1:40" ht="69" x14ac:dyDescent="0.3">
      <c r="A54" s="365">
        <v>10</v>
      </c>
      <c r="B54" s="372" t="s">
        <v>585</v>
      </c>
      <c r="C54" s="365" t="s">
        <v>311</v>
      </c>
      <c r="D54" s="382" t="s">
        <v>621</v>
      </c>
      <c r="E54" s="365" t="s">
        <v>626</v>
      </c>
      <c r="F54" s="440" t="s">
        <v>581</v>
      </c>
      <c r="G54" s="387" t="s">
        <v>41</v>
      </c>
      <c r="H54" s="387"/>
      <c r="I54" s="369" t="str">
        <f>IF(H54&lt;=2,'Tabla probabilidad'!$B$5,IF(H54&lt;=24,'Tabla probabilidad'!$B$6,IF(H54&lt;=500,'Tabla probabilidad'!$B$7,IF(H54&lt;=5000,'Tabla probabilidad'!$B$8,IF(H54&gt;5000,'Tabla probabilidad'!$B$9)))))</f>
        <v>Muy Baja</v>
      </c>
      <c r="J54" s="371">
        <f>IF(H54&lt;=2,'Tabla probabilidad'!$D$5,IF(H54&lt;=24,'Tabla probabilidad'!$D$6,IF(H54&lt;=500,'Tabla probabilidad'!$D$7,IF(H54&lt;=5000,'Tabla probabilidad'!$D$8,IF(H54&gt;5000,'Tabla probabilidad'!$D$9)))))</f>
        <v>0.2</v>
      </c>
      <c r="K54" s="365" t="s">
        <v>47</v>
      </c>
      <c r="L54" s="365" t="str">
        <f>IF(K54="El riesgo afecta la imagen de alguna área de la organización","Leve",IF(K54="El riesgo afecta la imagen de la entidad internamente, de conocimiento general, nivel interno, alta dirección, contratista y/o de provedores","Menor",IF(K54="El riesgo afecta la imagen de la entidad con algunos usuarios de relevancia frente al logro de los objetivos","Moderado",IF(K54="El riesgo afecta la imagen de de la entidad con efecto publicitario sostenido a nivel del sector justicia","Mayor",IF(K54="El riesgo afecta la imagen de la entidad a nivel nacional, con efecto publicitarios sostenible a nivel país","Catastrófico",IF(K54="Impacto que afecte la ejecución presupuestal en un valor ≥0,5%.","Leve",IF(K54="Impacto que afecte la ejecución presupuestal en un valor ≥1%.","Menor",IF(K54="Impacto que afecte la ejecución presupuestal en un valor ≥5%.","Moderado",IF(K54="Impacto que afecte la ejecución presupuestal en un valor ≥20%.","Mayor",IF(K54="Impacto que afecte la ejecución presupuestal en un valor ≥50%.","Catastrófico",IF(K54="Incumplimiento máximo del 5% de la meta planeada","Leve",IF(K54="Incumplimiento máximo del 15% de la meta planeada","Menor",IF(K54="Incumplimiento máximo del 20% de la meta planeada","Moderado",IF(K54="Incumplimiento máximo del 50% de la meta planeada","Mayor",IF(K54="Incumplimiento máximo del 80% de la meta planeada","Catastrófico",IF(K54="Cualquier afectación a la violacion de los derechos de los ciudadanos se considera con consecuencias altas","Mayor",IF(K54="Cualquier afectación a la violacion de los derechos de los ciudadanos se considera con consecuencias desastrosas","Catastrófico",IF(K54="Afecta la Prestación del Servicio de Administración de Justicia en 5%","Leve",IF(K54="Afecta la Prestación del Servicio de Administración de Justicia en 10%","Menor",IF(K54="Afecta la Prestación del Servicio de Administración de Justicia en 15%","Moderado",IF(K54="Afecta la Prestación del Servicio de Administración de Justicia en 20%","Mayor",IF(K54="Afecta la Prestación del Servicio de Administración de Justicia en más del 50%","Catastrófico",IF(K54="Cualquier acto indebido de los servidores judiciales genera altas consecuencias para la entidad","Mayor",IF(K54="Cualquier acto indebido de los servidores judiciales genera consecuencias desastrosas para la entidad","Catastrófico",IF(K54="Si el hecho llegara a presentarse, tendría consecuencias o efectos mínimos sobre la entidad","Leve",IF(K54="Si el hecho llegara a presentarse, tendría bajo impacto o efecto sobre la entidad","Menor",IF(K54="Si el hecho llegara a presentarse, tendría medianas consecuencias o efectos sobre la entidad","Moderado",IF(K54="Si el hecho llegara a presentarse, tendría altas consecuencias o efectos sobre la entidad","Mayor",IF(K54="Si el hecho llegara a presentarse, tendría desastrosas consecuencias o efectos sobre la entidad","Catastrófico")))))))))))))))))))))))))))))</f>
        <v>Leve</v>
      </c>
      <c r="M54" s="365" t="str">
        <f>IF(K54="El riesgo afecta la imagen de alguna área de la organización","20%",IF(K54="El riesgo afecta la imagen de la entidad internamente, de conocimiento general, nivel interno, alta dirección, contratista y/o de provedores","40%",IF(K54="El riesgo afecta la imagen de la entidad con algunos usuarios de relevancia frente al logro de los objetivos","60%",IF(K54="El riesgo afecta la imagen de de la entidad con efecto publicitario sostenido a nivel del sector justicia","80%",IF(K54="El riesgo afecta la imagen de la entidad a nivel nacional, con efecto publicitarios sostenible a nivel país","100%",IF(K54="Impacto que afecte la ejecución presupuestal en un valor ≥0,5%.","20%",IF(K54="Impacto que afecte la ejecución presupuestal en un valor ≥1%.","40%",IF(K54="Impacto que afecte la ejecución presupuestal en un valor ≥5%.","60%",IF(K54="Impacto que afecte la ejecución presupuestal en un valor ≥20%.","80%",IF(K54="Impacto que afecte la ejecución presupuestal en un valor ≥50%.","100%",IF(K54="Incumplimiento máximo del 5% de la meta planeada","20%",IF(K54="Incumplimiento máximo del 15% de la meta planeada","40%",IF(K54="Incumplimiento máximo del 20% de la meta planeada","60%",IF(K54="Incumplimiento máximo del 50% de la meta planeada","80%",IF(K54="Incumplimiento máximo del 80% de la meta planeada","100%",IF(K54="Cualquier afectación a la violacion de los derechos de los ciudadanos se considera con consecuencias altas","80%",IF(K54="Cualquier afectación a la violacion de los derechos de los ciudadanos se considera con consecuencias desastrosas","100%",IF(K54="Afecta la Prestación del Servicio de Administración de Justicia en 5%","20%",IF(K54="Afecta la Prestación del Servicio de Administración de Justicia en 10%","40%",IF(K54="Afecta la Prestación del Servicio de Administración de Justicia en 15%","60%",IF(K54="Afecta la Prestación del Servicio de Administración de Justicia en 20%","80%",IF(K54="Afecta la Prestación del Servicio de Administración de Justicia en más del 50%","100%",IF(K54="Cualquier acto indebido de los servidores judiciales genera altas consecuencias para la entidad","80%",IF(K54="Cualquier acto indebido de los servidores judiciales genera consecuencias desastrosas para la entidad","100%",IF(K54="Si el hecho llegara a presentarse, tendría consecuencias o efectos mínimos sobre la entidad","20%",IF(K54="Si el hecho llegara a presentarse, tendría bajo impacto o efecto sobre la entidad","40%",IF(K54="Si el hecho llegara a presentarse, tendría medianas consecuencias o efectos sobre la entidad","60%",IF(K54="Si el hecho llegara a presentarse, tendría altas consecuencias o efectos sobre la entidad","80%",IF(K54="Si el hecho llegara a presentarse, tendría desastrosas consecuencias o efectos sobre la entidad","100%")))))))))))))))))))))))))))))</f>
        <v>20%</v>
      </c>
      <c r="N54" s="365" t="str">
        <f>VLOOKUP((I54&amp;L54),Hoja1!$B$4:$C$28,2,0)</f>
        <v>Bajo</v>
      </c>
      <c r="O54" s="251">
        <v>1</v>
      </c>
      <c r="P54" s="250" t="s">
        <v>572</v>
      </c>
      <c r="Q54" s="251" t="str">
        <f t="shared" si="15"/>
        <v>Probabilidad</v>
      </c>
      <c r="R54" s="251" t="s">
        <v>52</v>
      </c>
      <c r="S54" s="251" t="s">
        <v>57</v>
      </c>
      <c r="T54" s="252">
        <f>VLOOKUP(R54&amp;S54,Hoja1!$Q$4:$R$9,2,0)</f>
        <v>0.45</v>
      </c>
      <c r="U54" s="268" t="s">
        <v>59</v>
      </c>
      <c r="V54" s="268" t="s">
        <v>62</v>
      </c>
      <c r="W54" s="268" t="s">
        <v>65</v>
      </c>
      <c r="X54" s="170">
        <f>IF(Q54="Probabilidad",($J$54*T54),IF(Q54="Impacto"," "))</f>
        <v>9.0000000000000011E-2</v>
      </c>
      <c r="Y54" s="170" t="str">
        <f>IF(Z54&lt;=20%,'Tabla probabilidad'!$B$5,IF(Z54&lt;=40%,'Tabla probabilidad'!$B$6,IF(Z54&lt;=60%,'Tabla probabilidad'!$B$7,IF(Z54&lt;=80%,'Tabla probabilidad'!$B$8,IF(Z54&lt;=100%,'Tabla probabilidad'!$B$9)))))</f>
        <v>Muy Baja</v>
      </c>
      <c r="Z54" s="170">
        <f>IF(R54="Preventivo",(J54-(J54*T54)),IF(R54="Detectivo",(J54-(J54*T54)),IF(R54="Correctivo",(J54))))</f>
        <v>0.11</v>
      </c>
      <c r="AA54" s="374" t="str">
        <f>IF(AB54&lt;=20%,'Tabla probabilidad'!$B$5,IF(AB54&lt;=40%,'Tabla probabilidad'!$B$6,IF(AB54&lt;=60%,'Tabla probabilidad'!$B$7,IF(AB54&lt;=80%,'Tabla probabilidad'!$B$8,IF(AB54&lt;=100%,'Tabla probabilidad'!$B$9)))))</f>
        <v>Muy Baja</v>
      </c>
      <c r="AB54" s="374">
        <f>AVERAGE(Z54:Z58)</f>
        <v>0.11</v>
      </c>
      <c r="AC54" s="170" t="str">
        <f t="shared" si="16"/>
        <v>Leve</v>
      </c>
      <c r="AD54" s="170">
        <f>IF(Q54="Probabilidad",(($M$54-0)),IF(Q54="Impacto",($M$54-($M$54*T54))))</f>
        <v>0.2</v>
      </c>
      <c r="AE54" s="374" t="str">
        <f>IF(AF54&lt;=20%,"Leve",IF(AF54&lt;=40%,"Menor",IF(AF54&lt;=60%,"Moderado",IF(AF54&lt;=80%,"Mayor",IF(AF54&lt;=100%,"Catastrófico")))))</f>
        <v>Leve</v>
      </c>
      <c r="AF54" s="374">
        <f>AVERAGE(AD54:AD58)</f>
        <v>0.2</v>
      </c>
      <c r="AG54" s="372" t="str">
        <f>VLOOKUP(AA54&amp;AE54,Hoja1!$B$4:$C$28,2,0)</f>
        <v>Bajo</v>
      </c>
      <c r="AH54" s="365" t="s">
        <v>294</v>
      </c>
      <c r="AI54" s="362"/>
      <c r="AJ54" s="362"/>
      <c r="AK54" s="362"/>
      <c r="AL54" s="362"/>
      <c r="AM54" s="362"/>
      <c r="AN54" s="362"/>
    </row>
    <row r="55" spans="1:40" ht="55.2" x14ac:dyDescent="0.3">
      <c r="A55" s="365"/>
      <c r="B55" s="373"/>
      <c r="C55" s="365"/>
      <c r="D55" s="438"/>
      <c r="E55" s="365"/>
      <c r="F55" s="438"/>
      <c r="G55" s="387"/>
      <c r="H55" s="387"/>
      <c r="I55" s="369"/>
      <c r="J55" s="371"/>
      <c r="K55" s="365"/>
      <c r="L55" s="367"/>
      <c r="M55" s="367"/>
      <c r="N55" s="365"/>
      <c r="O55" s="251">
        <v>2</v>
      </c>
      <c r="P55" s="250" t="s">
        <v>573</v>
      </c>
      <c r="Q55" s="251" t="str">
        <f t="shared" si="15"/>
        <v>Probabilidad</v>
      </c>
      <c r="R55" s="268" t="s">
        <v>52</v>
      </c>
      <c r="S55" s="268" t="s">
        <v>57</v>
      </c>
      <c r="T55" s="252">
        <f>VLOOKUP(R55&amp;S55,Hoja1!$Q$4:$R$9,2,0)</f>
        <v>0.45</v>
      </c>
      <c r="U55" s="268" t="s">
        <v>59</v>
      </c>
      <c r="V55" s="268" t="s">
        <v>62</v>
      </c>
      <c r="W55" s="268" t="s">
        <v>65</v>
      </c>
      <c r="X55" s="170">
        <f t="shared" ref="X55:X58" si="23">IF(Q55="Probabilidad",($J$54*T55),IF(Q55="Impacto"," "))</f>
        <v>9.0000000000000011E-2</v>
      </c>
      <c r="Y55" s="170" t="str">
        <f>IF(Z55&lt;=20%,'Tabla probabilidad'!$B$5,IF(Z55&lt;=40%,'Tabla probabilidad'!$B$6,IF(Z55&lt;=60%,'Tabla probabilidad'!$B$7,IF(Z55&lt;=80%,'Tabla probabilidad'!$B$8,IF(Z55&lt;=100%,'Tabla probabilidad'!$B$9)))))</f>
        <v>Muy Baja</v>
      </c>
      <c r="Z55" s="170">
        <f>IF(R55="Preventivo",(J54-(J54*T55)),IF(R55="Detectivo",(J54-(J54*T55)),IF(R55="Correctivo",(J54))))</f>
        <v>0.11</v>
      </c>
      <c r="AA55" s="376"/>
      <c r="AB55" s="376"/>
      <c r="AC55" s="170" t="str">
        <f t="shared" si="16"/>
        <v>Leve</v>
      </c>
      <c r="AD55" s="170">
        <f t="shared" ref="AD55:AD58" si="24">IF(Q55="Probabilidad",(($M$54-0)),IF(Q55="Impacto",($M$54-($M$54*T55))))</f>
        <v>0.2</v>
      </c>
      <c r="AE55" s="376"/>
      <c r="AF55" s="376"/>
      <c r="AG55" s="373"/>
      <c r="AH55" s="365"/>
      <c r="AI55" s="363"/>
      <c r="AJ55" s="363"/>
      <c r="AK55" s="363"/>
      <c r="AL55" s="363"/>
      <c r="AM55" s="363"/>
      <c r="AN55" s="363"/>
    </row>
    <row r="56" spans="1:40" ht="82.8" x14ac:dyDescent="0.3">
      <c r="A56" s="365"/>
      <c r="B56" s="373"/>
      <c r="C56" s="365"/>
      <c r="D56" s="438"/>
      <c r="E56" s="365"/>
      <c r="F56" s="438"/>
      <c r="G56" s="387"/>
      <c r="H56" s="387"/>
      <c r="I56" s="369"/>
      <c r="J56" s="371"/>
      <c r="K56" s="365"/>
      <c r="L56" s="367"/>
      <c r="M56" s="367"/>
      <c r="N56" s="365"/>
      <c r="O56" s="251">
        <v>3</v>
      </c>
      <c r="P56" s="250" t="s">
        <v>574</v>
      </c>
      <c r="Q56" s="251" t="str">
        <f t="shared" si="15"/>
        <v>Probabilidad</v>
      </c>
      <c r="R56" s="268" t="s">
        <v>52</v>
      </c>
      <c r="S56" s="268" t="s">
        <v>57</v>
      </c>
      <c r="T56" s="252">
        <f>VLOOKUP(R56&amp;S56,Hoja1!$Q$4:$R$9,2,0)</f>
        <v>0.45</v>
      </c>
      <c r="U56" s="268" t="s">
        <v>59</v>
      </c>
      <c r="V56" s="268" t="s">
        <v>62</v>
      </c>
      <c r="W56" s="268" t="s">
        <v>65</v>
      </c>
      <c r="X56" s="170">
        <f t="shared" si="23"/>
        <v>9.0000000000000011E-2</v>
      </c>
      <c r="Y56" s="170" t="str">
        <f>IF(Z56&lt;=20%,'Tabla probabilidad'!$B$5,IF(Z56&lt;=40%,'Tabla probabilidad'!$B$6,IF(Z56&lt;=60%,'Tabla probabilidad'!$B$7,IF(Z56&lt;=80%,'Tabla probabilidad'!$B$8,IF(Z56&lt;=100%,'Tabla probabilidad'!$B$9)))))</f>
        <v>Muy Baja</v>
      </c>
      <c r="Z56" s="170">
        <f>IF(R56="Preventivo",(J54-(J54*T56)),IF(R56="Detectivo",(J54-(J54*T56)),IF(R56="Correctivo",(J54))))</f>
        <v>0.11</v>
      </c>
      <c r="AA56" s="376"/>
      <c r="AB56" s="376"/>
      <c r="AC56" s="170" t="str">
        <f t="shared" si="16"/>
        <v>Leve</v>
      </c>
      <c r="AD56" s="170">
        <f t="shared" si="24"/>
        <v>0.2</v>
      </c>
      <c r="AE56" s="376"/>
      <c r="AF56" s="376"/>
      <c r="AG56" s="373"/>
      <c r="AH56" s="365"/>
      <c r="AI56" s="363"/>
      <c r="AJ56" s="363"/>
      <c r="AK56" s="363"/>
      <c r="AL56" s="363"/>
      <c r="AM56" s="363"/>
      <c r="AN56" s="363"/>
    </row>
    <row r="57" spans="1:40" ht="41.4" x14ac:dyDescent="0.3">
      <c r="A57" s="365"/>
      <c r="B57" s="373"/>
      <c r="C57" s="365"/>
      <c r="D57" s="438"/>
      <c r="E57" s="365"/>
      <c r="F57" s="438"/>
      <c r="G57" s="387"/>
      <c r="H57" s="387"/>
      <c r="I57" s="369"/>
      <c r="J57" s="371"/>
      <c r="K57" s="365"/>
      <c r="L57" s="367"/>
      <c r="M57" s="367"/>
      <c r="N57" s="365"/>
      <c r="O57" s="251">
        <v>4</v>
      </c>
      <c r="P57" s="250" t="s">
        <v>575</v>
      </c>
      <c r="Q57" s="251" t="str">
        <f t="shared" si="15"/>
        <v>Probabilidad</v>
      </c>
      <c r="R57" s="268" t="s">
        <v>52</v>
      </c>
      <c r="S57" s="268" t="s">
        <v>57</v>
      </c>
      <c r="T57" s="252">
        <f>VLOOKUP(R57&amp;S57,Hoja1!$Q$4:$R$9,2,0)</f>
        <v>0.45</v>
      </c>
      <c r="U57" s="268" t="s">
        <v>59</v>
      </c>
      <c r="V57" s="268" t="s">
        <v>62</v>
      </c>
      <c r="W57" s="268" t="s">
        <v>65</v>
      </c>
      <c r="X57" s="170">
        <f t="shared" si="23"/>
        <v>9.0000000000000011E-2</v>
      </c>
      <c r="Y57" s="170" t="str">
        <f>IF(Z57&lt;=20%,'Tabla probabilidad'!$B$5,IF(Z57&lt;=40%,'Tabla probabilidad'!$B$6,IF(Z57&lt;=60%,'Tabla probabilidad'!$B$7,IF(Z57&lt;=80%,'Tabla probabilidad'!$B$8,IF(Z57&lt;=100%,'Tabla probabilidad'!$B$9)))))</f>
        <v>Muy Baja</v>
      </c>
      <c r="Z57" s="170">
        <f>IF(R57="Preventivo",(J54-(J54*T57)),IF(R57="Detectivo",(J54-(J54*T57)),IF(R57="Correctivo",(J54))))</f>
        <v>0.11</v>
      </c>
      <c r="AA57" s="376"/>
      <c r="AB57" s="376"/>
      <c r="AC57" s="170" t="str">
        <f t="shared" si="16"/>
        <v>Leve</v>
      </c>
      <c r="AD57" s="170">
        <f t="shared" si="24"/>
        <v>0.2</v>
      </c>
      <c r="AE57" s="376"/>
      <c r="AF57" s="376"/>
      <c r="AG57" s="373"/>
      <c r="AH57" s="365"/>
      <c r="AI57" s="363"/>
      <c r="AJ57" s="363"/>
      <c r="AK57" s="363"/>
      <c r="AL57" s="363"/>
      <c r="AM57" s="363"/>
      <c r="AN57" s="363"/>
    </row>
    <row r="58" spans="1:40" ht="20.25" customHeight="1" x14ac:dyDescent="0.3">
      <c r="A58" s="365"/>
      <c r="B58" s="386"/>
      <c r="C58" s="365"/>
      <c r="D58" s="439"/>
      <c r="E58" s="365"/>
      <c r="F58" s="438"/>
      <c r="G58" s="387"/>
      <c r="H58" s="387"/>
      <c r="I58" s="369"/>
      <c r="J58" s="371"/>
      <c r="K58" s="365"/>
      <c r="L58" s="367"/>
      <c r="M58" s="367"/>
      <c r="N58" s="365"/>
      <c r="O58" s="251">
        <v>5</v>
      </c>
      <c r="P58" s="250" t="s">
        <v>576</v>
      </c>
      <c r="Q58" s="251" t="b">
        <f t="shared" si="15"/>
        <v>0</v>
      </c>
      <c r="R58" s="251"/>
      <c r="S58" s="251"/>
      <c r="T58" s="252" t="e">
        <f>VLOOKUP(R58&amp;S58,Hoja1!$Q$4:$R$9,2,0)</f>
        <v>#N/A</v>
      </c>
      <c r="U58" s="268" t="s">
        <v>59</v>
      </c>
      <c r="V58" s="268" t="s">
        <v>62</v>
      </c>
      <c r="W58" s="268" t="s">
        <v>65</v>
      </c>
      <c r="X58" s="170" t="b">
        <f t="shared" si="23"/>
        <v>0</v>
      </c>
      <c r="Y58" s="170" t="b">
        <f>IF(Z58&lt;=20%,'Tabla probabilidad'!$B$5,IF(Z58&lt;=40%,'Tabla probabilidad'!$B$6,IF(Z58&lt;=60%,'Tabla probabilidad'!$B$7,IF(Z58&lt;=80%,'Tabla probabilidad'!$B$8,IF(Z58&lt;=100%,'Tabla probabilidad'!$B$9)))))</f>
        <v>0</v>
      </c>
      <c r="Z58" s="170" t="b">
        <f>IF(R58="Preventivo",(J54-(J54*T58)),IF(R58="Detectivo",(J54-(J54*T58)),IF(R58="Correctivo",(J54))))</f>
        <v>0</v>
      </c>
      <c r="AA58" s="383"/>
      <c r="AB58" s="383"/>
      <c r="AC58" s="170" t="b">
        <f t="shared" si="16"/>
        <v>0</v>
      </c>
      <c r="AD58" s="170" t="b">
        <f t="shared" si="24"/>
        <v>0</v>
      </c>
      <c r="AE58" s="383"/>
      <c r="AF58" s="383"/>
      <c r="AG58" s="386"/>
      <c r="AH58" s="365"/>
      <c r="AI58" s="364"/>
      <c r="AJ58" s="364"/>
      <c r="AK58" s="364"/>
      <c r="AL58" s="364"/>
      <c r="AM58" s="364"/>
      <c r="AN58" s="364"/>
    </row>
    <row r="59" spans="1:40" ht="25.5" customHeight="1" x14ac:dyDescent="0.3">
      <c r="A59" s="365">
        <v>11</v>
      </c>
      <c r="B59" s="377" t="s">
        <v>642</v>
      </c>
      <c r="C59" s="365" t="s">
        <v>311</v>
      </c>
      <c r="D59" s="379" t="s">
        <v>643</v>
      </c>
      <c r="E59" s="365" t="s">
        <v>582</v>
      </c>
      <c r="F59" s="381" t="s">
        <v>644</v>
      </c>
      <c r="G59" s="365" t="s">
        <v>312</v>
      </c>
      <c r="H59" s="365">
        <v>12</v>
      </c>
      <c r="I59" s="369" t="str">
        <f>IF(H59&lt;=2,'Tabla probabilidad'!$B$5,IF(H59&lt;=24,'Tabla probabilidad'!$B$6,IF(H59&lt;=500,'Tabla probabilidad'!$B$7,IF(H59&lt;=5000,'Tabla probabilidad'!$B$8,IF(H59&gt;5000,'Tabla probabilidad'!$B$9)))))</f>
        <v>Baja</v>
      </c>
      <c r="J59" s="371">
        <f>IF(H59&lt;=2,'Tabla probabilidad'!$D$5,IF(H59&lt;=24,'Tabla probabilidad'!$D$6,IF(H59&lt;=500,'Tabla probabilidad'!$D$7,IF(H59&lt;=5000,'Tabla probabilidad'!$D$8,IF(H59&gt;5000,'Tabla probabilidad'!$D$9)))))</f>
        <v>0.4</v>
      </c>
      <c r="K59" s="365" t="s">
        <v>331</v>
      </c>
      <c r="L59" s="365" t="str">
        <f>IF(K59="El riesgo afecta la imagen de alguna área de la organización","Leve",IF(K59="El riesgo afecta la imagen de la entidad internamente, de conocimiento general, nivel interno, alta dirección, contratista y/o de provedores","Menor",IF(K59="El riesgo afecta la imagen de la entidad con algunos usuarios de relevancia frente al logro de los objetivos","Moderado",IF(K59="El riesgo afecta la imagen de de la entidad con efecto publicitario sostenido a nivel del sector justicia","Mayor",IF(K59="El riesgo afecta la imagen de la entidad a nivel nacional, con efecto publicitarios sostenible a nivel país","Catastrófico",IF(K59="Impacto que afecte la ejecución presupuestal en un valor ≥0,5%.","Leve",IF(K59="Impacto que afecte la ejecución presupuestal en un valor ≥1%.","Menor",IF(K59="Impacto que afecte la ejecución presupuestal en un valor ≥5%.","Moderado",IF(K59="Impacto que afecte la ejecución presupuestal en un valor ≥20%.","Mayor",IF(K59="Impacto que afecte la ejecución presupuestal en un valor ≥50%.","Catastrófico",IF(K59="Incumplimiento máximo del 5% de la meta planeada","Leve",IF(K59="Incumplimiento máximo del 15% de la meta planeada","Menor",IF(K59="Incumplimiento máximo del 20% de la meta planeada","Moderado",IF(K59="Incumplimiento máximo del 50% de la meta planeada","Mayor",IF(K59="Incumplimiento máximo del 80% de la meta planeada","Catastrófico",IF(K59="Cualquier afectación a la violacion de los derechos de los ciudadanos se considera con consecuencias altas","Mayor",IF(K59="Cualquier afectación a la violacion de los derechos de los ciudadanos se considera con consecuencias desastrosas","Catastrófico",IF(K59="Afecta la Prestación del Servicio de Administración de Justicia en 5%","Leve",IF(K59="Afecta la Prestación del Servicio de Administración de Justicia en 10%","Menor",IF(K59="Afecta la Prestación del Servicio de Administración de Justicia en 15%","Moderado",IF(K59="Afecta la Prestación del Servicio de Administración de Justicia en 20%","Mayor",IF(K59="Afecta la Prestación del Servicio de Administración de Justicia en más del 50%","Catastrófico",IF(K59="Cualquier acto indebido de los servidores judiciales genera altas consecuencias para la entidad","Mayor",IF(K59="Cualquier acto indebido de los servidores judiciales genera consecuencias desastrosas para la entidad","Catastrófico",IF(K59="Si el hecho llegara a presentarse, tendría consecuencias o efectos mínimos sobre la entidad","Leve",IF(K59="Si el hecho llegara a presentarse, tendría bajo impacto o efecto sobre la entidad","Menor",IF(K59="Si el hecho llegara a presentarse, tendría medianas consecuencias o efectos sobre la entidad","Moderado",IF(K59="Si el hecho llegara a presentarse, tendría altas consecuencias o efectos sobre la entidad","Mayor",IF(K59="Si el hecho llegara a presentarse, tendría desastrosas consecuencias o efectos sobre la entidad","Catastrófico")))))))))))))))))))))))))))))</f>
        <v>Mayor</v>
      </c>
      <c r="M59" s="365" t="str">
        <f>IF(K59="El riesgo afecta la imagen de alguna área de la organización","20%",IF(K59="El riesgo afecta la imagen de la entidad internamente, de conocimiento general, nivel interno, alta dirección, contratista y/o de provedores","40%",IF(K59="El riesgo afecta la imagen de la entidad con algunos usuarios de relevancia frente al logro de los objetivos","60%",IF(K59="El riesgo afecta la imagen de de la entidad con efecto publicitario sostenido a nivel del sector justicia","80%",IF(K59="El riesgo afecta la imagen de la entidad a nivel nacional, con efecto publicitarios sostenible a nivel país","100%",IF(K59="Impacto que afecte la ejecución presupuestal en un valor ≥0,5%.","20%",IF(K59="Impacto que afecte la ejecución presupuestal en un valor ≥1%.","40%",IF(K59="Impacto que afecte la ejecución presupuestal en un valor ≥5%.","60%",IF(K59="Impacto que afecte la ejecución presupuestal en un valor ≥20%.","80%",IF(K59="Impacto que afecte la ejecución presupuestal en un valor ≥50%.","100%",IF(K59="Incumplimiento máximo del 5% de la meta planeada","20%",IF(K59="Incumplimiento máximo del 15% de la meta planeada","40%",IF(K59="Incumplimiento máximo del 20% de la meta planeada","60%",IF(K59="Incumplimiento máximo del 50% de la meta planeada","80%",IF(K59="Incumplimiento máximo del 80% de la meta planeada","100%",IF(K59="Cualquier afectación a la violacion de los derechos de los ciudadanos se considera con consecuencias altas","80%",IF(K59="Cualquier afectación a la violacion de los derechos de los ciudadanos se considera con consecuencias desastrosas","100%",IF(K59="Afecta la Prestación del Servicio de Administración de Justicia en 5%","20%",IF(K59="Afecta la Prestación del Servicio de Administración de Justicia en 10%","40%",IF(K59="Afecta la Prestación del Servicio de Administración de Justicia en 15%","60%",IF(K59="Afecta la Prestación del Servicio de Administración de Justicia en 20%","80%",IF(K59="Afecta la Prestación del Servicio de Administración de Justicia en más del 50%","100%",IF(K59="Cualquier acto indebido de los servidores judiciales genera altas consecuencias para la entidad","80%",IF(K59="Cualquier acto indebido de los servidores judiciales genera consecuencias desastrosas para la entidad","100%",IF(K59="Si el hecho llegara a presentarse, tendría consecuencias o efectos mínimos sobre la entidad","20%",IF(K59="Si el hecho llegara a presentarse, tendría bajo impacto o efecto sobre la entidad","40%",IF(K59="Si el hecho llegara a presentarse, tendría medianas consecuencias o efectos sobre la entidad","60%",IF(K59="Si el hecho llegara a presentarse, tendría altas consecuencias o efectos sobre la entidad","80%",IF(K59="Si el hecho llegara a presentarse, tendría desastrosas consecuencias o efectos sobre la entidad","100%")))))))))))))))))))))))))))))</f>
        <v>80%</v>
      </c>
      <c r="N59" s="365" t="str">
        <f>VLOOKUP((I59&amp;L59),Hoja1!$B$4:$C$28,2,0)</f>
        <v xml:space="preserve">Alto </v>
      </c>
      <c r="O59" s="251">
        <v>1</v>
      </c>
      <c r="P59" s="259" t="s">
        <v>577</v>
      </c>
      <c r="Q59" s="251" t="str">
        <f t="shared" ref="Q59:Q63" si="25">IF(R59="Preventivo","Probabilidad",IF(R59="Detectivo","Probabilidad", IF(R59="Correctivo","Impacto")))</f>
        <v>Probabilidad</v>
      </c>
      <c r="R59" s="251" t="s">
        <v>52</v>
      </c>
      <c r="S59" s="251" t="s">
        <v>57</v>
      </c>
      <c r="T59" s="252">
        <f>VLOOKUP(R59&amp;S59,Hoja1!$Q$4:$R$9,2,0)</f>
        <v>0.45</v>
      </c>
      <c r="U59" s="251" t="s">
        <v>59</v>
      </c>
      <c r="V59" s="251" t="s">
        <v>63</v>
      </c>
      <c r="W59" s="251" t="s">
        <v>66</v>
      </c>
      <c r="X59" s="228">
        <f>IF(Q59="Probabilidad",($J$54*T59),IF(Q59="Impacto"," "))</f>
        <v>9.0000000000000011E-2</v>
      </c>
      <c r="Y59" s="228" t="str">
        <f>IF(Z59&lt;=20%,'Tabla probabilidad'!$B$5,IF(Z59&lt;=40%,'Tabla probabilidad'!$B$6,IF(Z59&lt;=60%,'Tabla probabilidad'!$B$7,IF(Z59&lt;=80%,'Tabla probabilidad'!$B$8,IF(Z59&lt;=100%,'Tabla probabilidad'!$B$9)))))</f>
        <v>Baja</v>
      </c>
      <c r="Z59" s="228">
        <f>IF(R59="Preventivo",(J59-(J59*T59)),IF(R59="Detectivo",(J59-(J59*T59)),IF(R59="Correctivo",(J59))))</f>
        <v>0.22</v>
      </c>
      <c r="AA59" s="374" t="str">
        <f>IF(AB59&lt;=20%,'Tabla probabilidad'!$B$5,IF(AB59&lt;=40%,'Tabla probabilidad'!$B$6,IF(AB59&lt;=60%,'Tabla probabilidad'!$B$7,IF(AB59&lt;=80%,'Tabla probabilidad'!$B$8,IF(AB59&lt;=100%,'Tabla probabilidad'!$B$9)))))</f>
        <v>Baja</v>
      </c>
      <c r="AB59" s="374">
        <f>AVERAGE(Z59:Z63)</f>
        <v>0.22</v>
      </c>
      <c r="AC59" s="228" t="str">
        <f t="shared" ref="AC59:AC63" si="26">IF(AD59&lt;=20%,"Leve",IF(AD59&lt;=40%,"Menor",IF(AD59&lt;=60%,"Moderado",IF(AD59&lt;=80%,"Mayor",IF(AD59&lt;=100%,"Catastrófico")))))</f>
        <v>Leve</v>
      </c>
      <c r="AD59" s="228">
        <f>IF(Q59="Probabilidad",(($M$54-0)),IF(Q59="Impacto",($M$54-($M$54*T59))))</f>
        <v>0.2</v>
      </c>
      <c r="AE59" s="374" t="str">
        <f>IF(AF59&lt;=20%,"Leve",IF(AF59&lt;=40%,"Menor",IF(AF59&lt;=60%,"Moderado",IF(AF59&lt;=80%,"Mayor",IF(AF59&lt;=100%,"Catastrófico")))))</f>
        <v>Leve</v>
      </c>
      <c r="AF59" s="374">
        <f>AVERAGE(AD59:AD63)</f>
        <v>0.2</v>
      </c>
      <c r="AG59" s="372" t="str">
        <f>VLOOKUP(AA59&amp;AE59,Hoja1!$B$4:$C$28,2,0)</f>
        <v>Bajo</v>
      </c>
      <c r="AH59" s="365" t="s">
        <v>294</v>
      </c>
      <c r="AI59" s="362"/>
      <c r="AJ59" s="362"/>
      <c r="AK59" s="362"/>
      <c r="AL59" s="362"/>
      <c r="AM59" s="362"/>
      <c r="AN59" s="362"/>
    </row>
    <row r="60" spans="1:40" ht="27.6" x14ac:dyDescent="0.3">
      <c r="A60" s="365"/>
      <c r="B60" s="378"/>
      <c r="C60" s="365"/>
      <c r="D60" s="380"/>
      <c r="E60" s="365"/>
      <c r="F60" s="381"/>
      <c r="G60" s="365"/>
      <c r="H60" s="365"/>
      <c r="I60" s="369"/>
      <c r="J60" s="371"/>
      <c r="K60" s="365"/>
      <c r="L60" s="367"/>
      <c r="M60" s="367"/>
      <c r="N60" s="365"/>
      <c r="O60" s="251">
        <v>2</v>
      </c>
      <c r="P60" s="259" t="s">
        <v>578</v>
      </c>
      <c r="Q60" s="251" t="str">
        <f t="shared" si="25"/>
        <v>Probabilidad</v>
      </c>
      <c r="R60" s="251" t="s">
        <v>52</v>
      </c>
      <c r="S60" s="251" t="s">
        <v>57</v>
      </c>
      <c r="T60" s="252">
        <f>VLOOKUP(R60&amp;S60,Hoja1!$Q$4:$R$9,2,0)</f>
        <v>0.45</v>
      </c>
      <c r="U60" s="251" t="s">
        <v>59</v>
      </c>
      <c r="V60" s="251" t="s">
        <v>63</v>
      </c>
      <c r="W60" s="251" t="s">
        <v>66</v>
      </c>
      <c r="X60" s="228">
        <f t="shared" ref="X60:X63" si="27">IF(Q60="Probabilidad",($J$54*T60),IF(Q60="Impacto"," "))</f>
        <v>9.0000000000000011E-2</v>
      </c>
      <c r="Y60" s="228" t="str">
        <f>IF(Z60&lt;=20%,'Tabla probabilidad'!$B$5,IF(Z60&lt;=40%,'Tabla probabilidad'!$B$6,IF(Z60&lt;=60%,'Tabla probabilidad'!$B$7,IF(Z60&lt;=80%,'Tabla probabilidad'!$B$8,IF(Z60&lt;=100%,'Tabla probabilidad'!$B$9)))))</f>
        <v>Baja</v>
      </c>
      <c r="Z60" s="228">
        <f>IF(R60="Preventivo",(J59-(J59*T60)),IF(R60="Detectivo",(J59-(J59*T60)),IF(R60="Correctivo",(J59))))</f>
        <v>0.22</v>
      </c>
      <c r="AA60" s="376"/>
      <c r="AB60" s="376"/>
      <c r="AC60" s="228" t="str">
        <f t="shared" si="26"/>
        <v>Leve</v>
      </c>
      <c r="AD60" s="228">
        <f t="shared" ref="AD60:AD63" si="28">IF(Q60="Probabilidad",(($M$54-0)),IF(Q60="Impacto",($M$54-($M$54*T60))))</f>
        <v>0.2</v>
      </c>
      <c r="AE60" s="376"/>
      <c r="AF60" s="376"/>
      <c r="AG60" s="373"/>
      <c r="AH60" s="365"/>
      <c r="AI60" s="363"/>
      <c r="AJ60" s="363"/>
      <c r="AK60" s="363"/>
      <c r="AL60" s="363"/>
      <c r="AM60" s="363"/>
      <c r="AN60" s="363"/>
    </row>
    <row r="61" spans="1:40" ht="41.4" x14ac:dyDescent="0.3">
      <c r="A61" s="365"/>
      <c r="B61" s="378"/>
      <c r="C61" s="365"/>
      <c r="D61" s="380"/>
      <c r="E61" s="365"/>
      <c r="F61" s="381"/>
      <c r="G61" s="365"/>
      <c r="H61" s="365"/>
      <c r="I61" s="369"/>
      <c r="J61" s="371"/>
      <c r="K61" s="365"/>
      <c r="L61" s="367"/>
      <c r="M61" s="367"/>
      <c r="N61" s="365"/>
      <c r="O61" s="251">
        <v>3</v>
      </c>
      <c r="P61" s="259" t="s">
        <v>579</v>
      </c>
      <c r="Q61" s="251" t="str">
        <f t="shared" si="25"/>
        <v>Probabilidad</v>
      </c>
      <c r="R61" s="251" t="s">
        <v>52</v>
      </c>
      <c r="S61" s="251" t="s">
        <v>57</v>
      </c>
      <c r="T61" s="252">
        <f>VLOOKUP(R61&amp;S61,Hoja1!$Q$4:$R$9,2,0)</f>
        <v>0.45</v>
      </c>
      <c r="U61" s="251" t="s">
        <v>59</v>
      </c>
      <c r="V61" s="251" t="s">
        <v>63</v>
      </c>
      <c r="W61" s="251" t="s">
        <v>66</v>
      </c>
      <c r="X61" s="228">
        <f t="shared" si="27"/>
        <v>9.0000000000000011E-2</v>
      </c>
      <c r="Y61" s="228" t="str">
        <f>IF(Z61&lt;=20%,'Tabla probabilidad'!$B$5,IF(Z61&lt;=40%,'Tabla probabilidad'!$B$6,IF(Z61&lt;=60%,'Tabla probabilidad'!$B$7,IF(Z61&lt;=80%,'Tabla probabilidad'!$B$8,IF(Z61&lt;=100%,'Tabla probabilidad'!$B$9)))))</f>
        <v>Baja</v>
      </c>
      <c r="Z61" s="228">
        <f>IF(R61="Preventivo",(J59-(J59*T61)),IF(R61="Detectivo",(J59-(J59*T61)),IF(R61="Correctivo",(J59))))</f>
        <v>0.22</v>
      </c>
      <c r="AA61" s="376"/>
      <c r="AB61" s="376"/>
      <c r="AC61" s="228" t="str">
        <f t="shared" si="26"/>
        <v>Leve</v>
      </c>
      <c r="AD61" s="228">
        <f t="shared" si="28"/>
        <v>0.2</v>
      </c>
      <c r="AE61" s="376"/>
      <c r="AF61" s="376"/>
      <c r="AG61" s="373"/>
      <c r="AH61" s="365"/>
      <c r="AI61" s="363"/>
      <c r="AJ61" s="363"/>
      <c r="AK61" s="363"/>
      <c r="AL61" s="363"/>
      <c r="AM61" s="363"/>
      <c r="AN61" s="363"/>
    </row>
    <row r="62" spans="1:40" ht="55.2" x14ac:dyDescent="0.3">
      <c r="A62" s="365"/>
      <c r="B62" s="378"/>
      <c r="C62" s="365"/>
      <c r="D62" s="380"/>
      <c r="E62" s="365"/>
      <c r="F62" s="381"/>
      <c r="G62" s="365"/>
      <c r="H62" s="365"/>
      <c r="I62" s="369"/>
      <c r="J62" s="371"/>
      <c r="K62" s="365"/>
      <c r="L62" s="367"/>
      <c r="M62" s="367"/>
      <c r="N62" s="365"/>
      <c r="O62" s="251">
        <v>4</v>
      </c>
      <c r="P62" s="259" t="s">
        <v>580</v>
      </c>
      <c r="Q62" s="251" t="str">
        <f t="shared" si="25"/>
        <v>Probabilidad</v>
      </c>
      <c r="R62" s="251" t="s">
        <v>52</v>
      </c>
      <c r="S62" s="251" t="s">
        <v>57</v>
      </c>
      <c r="T62" s="252">
        <f>VLOOKUP(R62&amp;S62,Hoja1!$Q$4:$R$9,2,0)</f>
        <v>0.45</v>
      </c>
      <c r="U62" s="251" t="s">
        <v>59</v>
      </c>
      <c r="V62" s="251" t="s">
        <v>63</v>
      </c>
      <c r="W62" s="251" t="s">
        <v>66</v>
      </c>
      <c r="X62" s="228">
        <f t="shared" si="27"/>
        <v>9.0000000000000011E-2</v>
      </c>
      <c r="Y62" s="228" t="str">
        <f>IF(Z62&lt;=20%,'Tabla probabilidad'!$B$5,IF(Z62&lt;=40%,'Tabla probabilidad'!$B$6,IF(Z62&lt;=60%,'Tabla probabilidad'!$B$7,IF(Z62&lt;=80%,'Tabla probabilidad'!$B$8,IF(Z62&lt;=100%,'Tabla probabilidad'!$B$9)))))</f>
        <v>Baja</v>
      </c>
      <c r="Z62" s="228">
        <f>IF(R62="Preventivo",(J59-(J59*T62)),IF(R62="Detectivo",(J59-(J59*T62)),IF(R62="Correctivo",(J59))))</f>
        <v>0.22</v>
      </c>
      <c r="AA62" s="376"/>
      <c r="AB62" s="376"/>
      <c r="AC62" s="228" t="str">
        <f t="shared" si="26"/>
        <v>Leve</v>
      </c>
      <c r="AD62" s="228">
        <f t="shared" si="28"/>
        <v>0.2</v>
      </c>
      <c r="AE62" s="376"/>
      <c r="AF62" s="376"/>
      <c r="AG62" s="373"/>
      <c r="AH62" s="365"/>
      <c r="AI62" s="363"/>
      <c r="AJ62" s="363"/>
      <c r="AK62" s="363"/>
      <c r="AL62" s="363"/>
      <c r="AM62" s="363"/>
      <c r="AN62" s="363"/>
    </row>
    <row r="63" spans="1:40" x14ac:dyDescent="0.3">
      <c r="A63" s="372"/>
      <c r="B63" s="378"/>
      <c r="C63" s="372"/>
      <c r="D63" s="380"/>
      <c r="E63" s="372"/>
      <c r="F63" s="382"/>
      <c r="G63" s="372"/>
      <c r="H63" s="372"/>
      <c r="I63" s="370"/>
      <c r="J63" s="374"/>
      <c r="K63" s="372"/>
      <c r="L63" s="375"/>
      <c r="M63" s="375"/>
      <c r="N63" s="372"/>
      <c r="O63" s="280">
        <v>5</v>
      </c>
      <c r="P63" s="260"/>
      <c r="Q63" s="280" t="b">
        <f t="shared" si="25"/>
        <v>0</v>
      </c>
      <c r="R63" s="280"/>
      <c r="S63" s="280"/>
      <c r="T63" s="258" t="e">
        <f>VLOOKUP(R63&amp;S63,Hoja1!$Q$4:$R$9,2,0)</f>
        <v>#N/A</v>
      </c>
      <c r="U63" s="280"/>
      <c r="V63" s="280"/>
      <c r="W63" s="280"/>
      <c r="X63" s="279" t="b">
        <f t="shared" si="27"/>
        <v>0</v>
      </c>
      <c r="Y63" s="279" t="b">
        <f>IF(Z63&lt;=20%,'Tabla probabilidad'!$B$5,IF(Z63&lt;=40%,'Tabla probabilidad'!$B$6,IF(Z63&lt;=60%,'Tabla probabilidad'!$B$7,IF(Z63&lt;=80%,'Tabla probabilidad'!$B$8,IF(Z63&lt;=100%,'Tabla probabilidad'!$B$9)))))</f>
        <v>0</v>
      </c>
      <c r="Z63" s="279" t="b">
        <f>IF(R63="Preventivo",(J59-(J59*T63)),IF(R63="Detectivo",(J59-(J59*T63)),IF(R63="Correctivo",(J59))))</f>
        <v>0</v>
      </c>
      <c r="AA63" s="376"/>
      <c r="AB63" s="376"/>
      <c r="AC63" s="279" t="b">
        <f t="shared" si="26"/>
        <v>0</v>
      </c>
      <c r="AD63" s="279" t="b">
        <f t="shared" si="28"/>
        <v>0</v>
      </c>
      <c r="AE63" s="376"/>
      <c r="AF63" s="376"/>
      <c r="AG63" s="373"/>
      <c r="AH63" s="372"/>
      <c r="AI63" s="363"/>
      <c r="AJ63" s="363"/>
      <c r="AK63" s="363"/>
      <c r="AL63" s="363"/>
      <c r="AM63" s="363"/>
      <c r="AN63" s="363"/>
    </row>
    <row r="64" spans="1:40" ht="39.75" customHeight="1" x14ac:dyDescent="0.3">
      <c r="A64" s="365">
        <v>12</v>
      </c>
      <c r="B64" s="365" t="s">
        <v>645</v>
      </c>
      <c r="C64" s="365" t="s">
        <v>646</v>
      </c>
      <c r="D64" s="366" t="s">
        <v>647</v>
      </c>
      <c r="E64" s="367" t="s">
        <v>625</v>
      </c>
      <c r="F64" s="368" t="s">
        <v>648</v>
      </c>
      <c r="G64" s="367" t="s">
        <v>359</v>
      </c>
      <c r="H64" s="367">
        <v>12</v>
      </c>
      <c r="I64" s="369" t="str">
        <f>IF(H64&lt;=2,'Tabla probabilidad'!$B$5,IF(H64&lt;=24,'Tabla probabilidad'!$B$6,IF(H64&lt;=500,'Tabla probabilidad'!$B$7,IF(H64&lt;=5000,'Tabla probabilidad'!$B$8,IF(H64&gt;5000,'Tabla probabilidad'!$B$9)))))</f>
        <v>Baja</v>
      </c>
      <c r="J64" s="371">
        <f>IF(H64&lt;=2,'Tabla probabilidad'!$D$5,IF(H64&lt;=24,'Tabla probabilidad'!$D$6,IF(H64&lt;=500,'Tabla probabilidad'!$D$7,IF(H64&lt;=5000,'Tabla probabilidad'!$D$8,IF(H64&gt;5000,'Tabla probabilidad'!$D$9)))))</f>
        <v>0.4</v>
      </c>
      <c r="K64" s="365" t="s">
        <v>331</v>
      </c>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365" t="s">
        <v>294</v>
      </c>
      <c r="AI64" s="362"/>
      <c r="AJ64" s="362"/>
      <c r="AK64" s="362"/>
      <c r="AL64" s="362"/>
      <c r="AM64" s="362"/>
      <c r="AN64" s="362"/>
    </row>
    <row r="65" spans="1:40" x14ac:dyDescent="0.3">
      <c r="A65" s="365"/>
      <c r="B65" s="365"/>
      <c r="C65" s="365"/>
      <c r="D65" s="366"/>
      <c r="E65" s="367"/>
      <c r="F65" s="368"/>
      <c r="G65" s="367"/>
      <c r="H65" s="367"/>
      <c r="I65" s="369"/>
      <c r="J65" s="371"/>
      <c r="K65" s="365"/>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365"/>
      <c r="AI65" s="363"/>
      <c r="AJ65" s="363"/>
      <c r="AK65" s="363"/>
      <c r="AL65" s="363"/>
      <c r="AM65" s="363"/>
      <c r="AN65" s="363"/>
    </row>
    <row r="66" spans="1:40" x14ac:dyDescent="0.3">
      <c r="A66" s="365"/>
      <c r="B66" s="365"/>
      <c r="C66" s="365"/>
      <c r="D66" s="366"/>
      <c r="E66" s="367"/>
      <c r="F66" s="368"/>
      <c r="G66" s="367"/>
      <c r="H66" s="367"/>
      <c r="I66" s="369"/>
      <c r="J66" s="371"/>
      <c r="K66" s="365"/>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365"/>
      <c r="AI66" s="363"/>
      <c r="AJ66" s="363"/>
      <c r="AK66" s="363"/>
      <c r="AL66" s="363"/>
      <c r="AM66" s="363"/>
      <c r="AN66" s="363"/>
    </row>
    <row r="67" spans="1:40" x14ac:dyDescent="0.3">
      <c r="A67" s="365"/>
      <c r="B67" s="365"/>
      <c r="C67" s="365"/>
      <c r="D67" s="366"/>
      <c r="E67" s="367"/>
      <c r="F67" s="368"/>
      <c r="G67" s="367"/>
      <c r="H67" s="367"/>
      <c r="I67" s="369"/>
      <c r="J67" s="371"/>
      <c r="K67" s="365"/>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365"/>
      <c r="AI67" s="363"/>
      <c r="AJ67" s="363"/>
      <c r="AK67" s="363"/>
      <c r="AL67" s="363"/>
      <c r="AM67" s="363"/>
      <c r="AN67" s="363"/>
    </row>
    <row r="68" spans="1:40" x14ac:dyDescent="0.3">
      <c r="A68" s="365"/>
      <c r="B68" s="365"/>
      <c r="C68" s="365"/>
      <c r="D68" s="366"/>
      <c r="E68" s="367"/>
      <c r="F68" s="368"/>
      <c r="G68" s="367"/>
      <c r="H68" s="367"/>
      <c r="I68" s="370"/>
      <c r="J68" s="371"/>
      <c r="K68" s="365"/>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365"/>
      <c r="AI68" s="364"/>
      <c r="AJ68" s="364"/>
      <c r="AK68" s="364"/>
      <c r="AL68" s="364"/>
      <c r="AM68" s="364"/>
      <c r="AN68" s="364"/>
    </row>
  </sheetData>
  <mergeCells count="350">
    <mergeCell ref="B19:B23"/>
    <mergeCell ref="B24:B28"/>
    <mergeCell ref="B29:B33"/>
    <mergeCell ref="B34:B38"/>
    <mergeCell ref="B39:B43"/>
    <mergeCell ref="B44:B48"/>
    <mergeCell ref="B49:B53"/>
    <mergeCell ref="B54:B58"/>
    <mergeCell ref="B8:B9"/>
    <mergeCell ref="AE54:AE58"/>
    <mergeCell ref="AF54:AF58"/>
    <mergeCell ref="AG54:AG58"/>
    <mergeCell ref="AJ49:AJ53"/>
    <mergeCell ref="AK49:AK53"/>
    <mergeCell ref="AL49:AL53"/>
    <mergeCell ref="AG49:AG53"/>
    <mergeCell ref="AH49:AH53"/>
    <mergeCell ref="AI49:AI53"/>
    <mergeCell ref="AM49:AM53"/>
    <mergeCell ref="AN49:AN53"/>
    <mergeCell ref="A54:A58"/>
    <mergeCell ref="C54:C58"/>
    <mergeCell ref="D54:D58"/>
    <mergeCell ref="E54:E58"/>
    <mergeCell ref="F54:F58"/>
    <mergeCell ref="G54:G58"/>
    <mergeCell ref="H54:H58"/>
    <mergeCell ref="I54:I58"/>
    <mergeCell ref="J54:J58"/>
    <mergeCell ref="AH54:AH58"/>
    <mergeCell ref="AI54:AI58"/>
    <mergeCell ref="AJ54:AJ58"/>
    <mergeCell ref="AK54:AK58"/>
    <mergeCell ref="AL54:AL58"/>
    <mergeCell ref="AM54:AM58"/>
    <mergeCell ref="AN54:AN58"/>
    <mergeCell ref="K54:K58"/>
    <mergeCell ref="L54:L58"/>
    <mergeCell ref="M54:M58"/>
    <mergeCell ref="N54:N58"/>
    <mergeCell ref="AA54:AA58"/>
    <mergeCell ref="AB54:AB58"/>
    <mergeCell ref="AH44:AH48"/>
    <mergeCell ref="AI44:AI48"/>
    <mergeCell ref="AJ44:AJ48"/>
    <mergeCell ref="AK44:AK48"/>
    <mergeCell ref="AL44:AL48"/>
    <mergeCell ref="AM44:AM48"/>
    <mergeCell ref="AN44:AN48"/>
    <mergeCell ref="A49:A53"/>
    <mergeCell ref="C49:C53"/>
    <mergeCell ref="D49:D53"/>
    <mergeCell ref="E49:E53"/>
    <mergeCell ref="F49:F53"/>
    <mergeCell ref="G49:G53"/>
    <mergeCell ref="H49:H53"/>
    <mergeCell ref="I49:I53"/>
    <mergeCell ref="J49:J53"/>
    <mergeCell ref="K49:K53"/>
    <mergeCell ref="L49:L53"/>
    <mergeCell ref="M49:M53"/>
    <mergeCell ref="N49:N53"/>
    <mergeCell ref="AA49:AA53"/>
    <mergeCell ref="AB49:AB53"/>
    <mergeCell ref="AE49:AE53"/>
    <mergeCell ref="AF49:AF53"/>
    <mergeCell ref="K44:K48"/>
    <mergeCell ref="L44:L48"/>
    <mergeCell ref="M44:M48"/>
    <mergeCell ref="N44:N48"/>
    <mergeCell ref="AA44:AA48"/>
    <mergeCell ref="AB44:AB48"/>
    <mergeCell ref="AE44:AE48"/>
    <mergeCell ref="AF44:AF48"/>
    <mergeCell ref="AG44:AG48"/>
    <mergeCell ref="A44:A48"/>
    <mergeCell ref="C44:C48"/>
    <mergeCell ref="D44:D48"/>
    <mergeCell ref="E44:E48"/>
    <mergeCell ref="F44:F48"/>
    <mergeCell ref="G44:G48"/>
    <mergeCell ref="H44:H48"/>
    <mergeCell ref="I44:I48"/>
    <mergeCell ref="J44:J48"/>
    <mergeCell ref="A34:A38"/>
    <mergeCell ref="D34:D38"/>
    <mergeCell ref="E34:E38"/>
    <mergeCell ref="F34:F38"/>
    <mergeCell ref="C29:C33"/>
    <mergeCell ref="AH39:AH43"/>
    <mergeCell ref="AI39:AI43"/>
    <mergeCell ref="AJ39:AJ43"/>
    <mergeCell ref="AK39:AK43"/>
    <mergeCell ref="K39:K43"/>
    <mergeCell ref="L39:L43"/>
    <mergeCell ref="M39:M43"/>
    <mergeCell ref="N39:N43"/>
    <mergeCell ref="AA39:AA43"/>
    <mergeCell ref="AB39:AB43"/>
    <mergeCell ref="AE39:AE43"/>
    <mergeCell ref="AF39:AF43"/>
    <mergeCell ref="AG39:AG43"/>
    <mergeCell ref="A39:A43"/>
    <mergeCell ref="C39:C43"/>
    <mergeCell ref="D39:D43"/>
    <mergeCell ref="E39:E43"/>
    <mergeCell ref="F39:F43"/>
    <mergeCell ref="G39:G43"/>
    <mergeCell ref="H39:H43"/>
    <mergeCell ref="I39:I43"/>
    <mergeCell ref="J39:J43"/>
    <mergeCell ref="AN29:AN33"/>
    <mergeCell ref="AH24:AH28"/>
    <mergeCell ref="AI24:AI28"/>
    <mergeCell ref="AJ24:AJ28"/>
    <mergeCell ref="AK24:AK28"/>
    <mergeCell ref="AL24:AL28"/>
    <mergeCell ref="AM24:AM28"/>
    <mergeCell ref="AN24:AN28"/>
    <mergeCell ref="AG24:AG28"/>
    <mergeCell ref="K24:K28"/>
    <mergeCell ref="L24:L28"/>
    <mergeCell ref="M24:M28"/>
    <mergeCell ref="N24:N28"/>
    <mergeCell ref="AA24:AA28"/>
    <mergeCell ref="AB24:AB28"/>
    <mergeCell ref="AE24:AE28"/>
    <mergeCell ref="AF24:AF28"/>
    <mergeCell ref="AN34:AN38"/>
    <mergeCell ref="AL39:AL43"/>
    <mergeCell ref="AM39:AM43"/>
    <mergeCell ref="AN39:AN43"/>
    <mergeCell ref="G34:G38"/>
    <mergeCell ref="H34:H38"/>
    <mergeCell ref="I34:I38"/>
    <mergeCell ref="AG29:AG33"/>
    <mergeCell ref="C34:C38"/>
    <mergeCell ref="D29:D33"/>
    <mergeCell ref="E29:E33"/>
    <mergeCell ref="F29:F33"/>
    <mergeCell ref="G29:G33"/>
    <mergeCell ref="H29:H33"/>
    <mergeCell ref="I29:I33"/>
    <mergeCell ref="J29:J33"/>
    <mergeCell ref="J34:J38"/>
    <mergeCell ref="AB29:AB33"/>
    <mergeCell ref="AE29:AE33"/>
    <mergeCell ref="AF29:AF33"/>
    <mergeCell ref="K29:K33"/>
    <mergeCell ref="L29:L33"/>
    <mergeCell ref="M29:M33"/>
    <mergeCell ref="K34:K38"/>
    <mergeCell ref="L34:L38"/>
    <mergeCell ref="M34:M38"/>
    <mergeCell ref="H19:H23"/>
    <mergeCell ref="I19:I23"/>
    <mergeCell ref="J19:J23"/>
    <mergeCell ref="A19:A23"/>
    <mergeCell ref="C19:C23"/>
    <mergeCell ref="D19:D23"/>
    <mergeCell ref="E19:E23"/>
    <mergeCell ref="N29:N33"/>
    <mergeCell ref="AA29:AA33"/>
    <mergeCell ref="A29:A33"/>
    <mergeCell ref="A24:A28"/>
    <mergeCell ref="C24:C28"/>
    <mergeCell ref="D24:D28"/>
    <mergeCell ref="E24:E28"/>
    <mergeCell ref="F24:F28"/>
    <mergeCell ref="G24:G28"/>
    <mergeCell ref="H24:H28"/>
    <mergeCell ref="I24:I28"/>
    <mergeCell ref="J24:J28"/>
    <mergeCell ref="F19:F23"/>
    <mergeCell ref="K19:K23"/>
    <mergeCell ref="G19:G23"/>
    <mergeCell ref="L19:L23"/>
    <mergeCell ref="M19:M23"/>
    <mergeCell ref="AI10:AI13"/>
    <mergeCell ref="AJ10:AJ13"/>
    <mergeCell ref="AK10:AK13"/>
    <mergeCell ref="AL10:AL13"/>
    <mergeCell ref="AM10:AM13"/>
    <mergeCell ref="AM14:AM18"/>
    <mergeCell ref="AM19:AM23"/>
    <mergeCell ref="AN14:AN18"/>
    <mergeCell ref="AE14:AE18"/>
    <mergeCell ref="AF14:AF18"/>
    <mergeCell ref="AG14:AG18"/>
    <mergeCell ref="AH14:AH18"/>
    <mergeCell ref="AI14:AI18"/>
    <mergeCell ref="AJ19:AJ23"/>
    <mergeCell ref="AK19:AK23"/>
    <mergeCell ref="AL19:AL23"/>
    <mergeCell ref="AN19:AN23"/>
    <mergeCell ref="AE19:AE23"/>
    <mergeCell ref="AF19:AF23"/>
    <mergeCell ref="AG19:AG23"/>
    <mergeCell ref="AH19:AH23"/>
    <mergeCell ref="AI19:AI23"/>
    <mergeCell ref="A10:A13"/>
    <mergeCell ref="C10:C13"/>
    <mergeCell ref="D10:D13"/>
    <mergeCell ref="E10:E13"/>
    <mergeCell ref="F10:F13"/>
    <mergeCell ref="L10:L13"/>
    <mergeCell ref="M10:M13"/>
    <mergeCell ref="G10:G13"/>
    <mergeCell ref="H10:H13"/>
    <mergeCell ref="I10:I13"/>
    <mergeCell ref="J10:J13"/>
    <mergeCell ref="K10:K13"/>
    <mergeCell ref="B10:B13"/>
    <mergeCell ref="AL8:AL9"/>
    <mergeCell ref="AM8:AM9"/>
    <mergeCell ref="AN8:AN9"/>
    <mergeCell ref="AI8:AI9"/>
    <mergeCell ref="AJ8:AJ9"/>
    <mergeCell ref="AG8:AG9"/>
    <mergeCell ref="AH8:AH9"/>
    <mergeCell ref="Z8:Z9"/>
    <mergeCell ref="N10:N13"/>
    <mergeCell ref="N8:N9"/>
    <mergeCell ref="X8:X9"/>
    <mergeCell ref="Q8:Q9"/>
    <mergeCell ref="R8:W8"/>
    <mergeCell ref="AH10:AH13"/>
    <mergeCell ref="Y8:Y9"/>
    <mergeCell ref="AC8:AC9"/>
    <mergeCell ref="AD8:AD9"/>
    <mergeCell ref="P8:P9"/>
    <mergeCell ref="AB10:AB13"/>
    <mergeCell ref="AA10:AA13"/>
    <mergeCell ref="AF10:AF13"/>
    <mergeCell ref="AE10:AE13"/>
    <mergeCell ref="AG10:AG13"/>
    <mergeCell ref="AN10:AN13"/>
    <mergeCell ref="K8:K9"/>
    <mergeCell ref="L8:L9"/>
    <mergeCell ref="M8:M9"/>
    <mergeCell ref="A8:A9"/>
    <mergeCell ref="C8:C9"/>
    <mergeCell ref="D8:D9"/>
    <mergeCell ref="E8:E9"/>
    <mergeCell ref="F8:F9"/>
    <mergeCell ref="AK8:AK9"/>
    <mergeCell ref="G8:G9"/>
    <mergeCell ref="H8:H9"/>
    <mergeCell ref="I8:I9"/>
    <mergeCell ref="J8:J9"/>
    <mergeCell ref="O8:O9"/>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A14:A18"/>
    <mergeCell ref="C14:C18"/>
    <mergeCell ref="D14:D18"/>
    <mergeCell ref="E14:E18"/>
    <mergeCell ref="F14:F18"/>
    <mergeCell ref="AJ14:AJ18"/>
    <mergeCell ref="AK14:AK18"/>
    <mergeCell ref="AL14:AL18"/>
    <mergeCell ref="G14:G18"/>
    <mergeCell ref="H14:H18"/>
    <mergeCell ref="I14:I18"/>
    <mergeCell ref="J14:J18"/>
    <mergeCell ref="K14:K18"/>
    <mergeCell ref="L14:L18"/>
    <mergeCell ref="M14:M18"/>
    <mergeCell ref="N14:N18"/>
    <mergeCell ref="AA14:AA18"/>
    <mergeCell ref="AB14:AB18"/>
    <mergeCell ref="B14:B18"/>
    <mergeCell ref="N19:N23"/>
    <mergeCell ref="AA19:AA23"/>
    <mergeCell ref="AB19:AB23"/>
    <mergeCell ref="AH34:AH38"/>
    <mergeCell ref="AI34:AI38"/>
    <mergeCell ref="AJ34:AJ38"/>
    <mergeCell ref="AK34:AK38"/>
    <mergeCell ref="AL34:AL38"/>
    <mergeCell ref="AM34:AM38"/>
    <mergeCell ref="AH29:AH33"/>
    <mergeCell ref="AI29:AI33"/>
    <mergeCell ref="AJ29:AJ33"/>
    <mergeCell ref="AK29:AK33"/>
    <mergeCell ref="AL29:AL33"/>
    <mergeCell ref="AM29:AM33"/>
    <mergeCell ref="N34:N38"/>
    <mergeCell ref="AA34:AA38"/>
    <mergeCell ref="AB34:AB38"/>
    <mergeCell ref="AE34:AE38"/>
    <mergeCell ref="AF34:AF38"/>
    <mergeCell ref="AG34:AG38"/>
    <mergeCell ref="I59:I63"/>
    <mergeCell ref="A59:A63"/>
    <mergeCell ref="B59:B63"/>
    <mergeCell ref="C59:C63"/>
    <mergeCell ref="D59:D63"/>
    <mergeCell ref="E59:E63"/>
    <mergeCell ref="F59:F63"/>
    <mergeCell ref="G59:G63"/>
    <mergeCell ref="H59:H63"/>
    <mergeCell ref="AG59:AG63"/>
    <mergeCell ref="AH59:AH63"/>
    <mergeCell ref="AI59:AI63"/>
    <mergeCell ref="AJ59:AJ63"/>
    <mergeCell ref="AK59:AK63"/>
    <mergeCell ref="AL59:AL63"/>
    <mergeCell ref="AM59:AM63"/>
    <mergeCell ref="AN59:AN63"/>
    <mergeCell ref="J59:J63"/>
    <mergeCell ref="K59:K63"/>
    <mergeCell ref="L59:L63"/>
    <mergeCell ref="M59:M63"/>
    <mergeCell ref="N59:N63"/>
    <mergeCell ref="AA59:AA63"/>
    <mergeCell ref="AB59:AB63"/>
    <mergeCell ref="AE59:AE63"/>
    <mergeCell ref="AF59:AF63"/>
    <mergeCell ref="AI64:AI68"/>
    <mergeCell ref="AJ64:AJ68"/>
    <mergeCell ref="AK64:AK68"/>
    <mergeCell ref="AL64:AL68"/>
    <mergeCell ref="AM64:AM68"/>
    <mergeCell ref="AN64:AN68"/>
    <mergeCell ref="A64:A68"/>
    <mergeCell ref="B64:B68"/>
    <mergeCell ref="C64:C68"/>
    <mergeCell ref="D64:D68"/>
    <mergeCell ref="E64:E68"/>
    <mergeCell ref="F64:F68"/>
    <mergeCell ref="G64:G68"/>
    <mergeCell ref="H64:H68"/>
    <mergeCell ref="AH64:AH68"/>
    <mergeCell ref="I64:I68"/>
    <mergeCell ref="J64:J68"/>
    <mergeCell ref="K64:K68"/>
  </mergeCells>
  <conditionalFormatting sqref="I10">
    <cfRule type="containsText" dxfId="3179" priority="842" operator="containsText" text="Muy Baja">
      <formula>NOT(ISERROR(SEARCH("Muy Baja",I10)))</formula>
    </cfRule>
    <cfRule type="containsText" dxfId="3178" priority="843" operator="containsText" text="Baja">
      <formula>NOT(ISERROR(SEARCH("Baja",I10)))</formula>
    </cfRule>
    <cfRule type="containsText" dxfId="3177" priority="967" operator="containsText" text="Muy Alta">
      <formula>NOT(ISERROR(SEARCH("Muy Alta",I10)))</formula>
    </cfRule>
    <cfRule type="containsText" dxfId="3176" priority="968" operator="containsText" text="Alta">
      <formula>NOT(ISERROR(SEARCH("Alta",I10)))</formula>
    </cfRule>
    <cfRule type="containsText" dxfId="3175" priority="969" operator="containsText" text="Media">
      <formula>NOT(ISERROR(SEARCH("Media",I10)))</formula>
    </cfRule>
    <cfRule type="containsText" dxfId="3174" priority="970" operator="containsText" text="Media">
      <formula>NOT(ISERROR(SEARCH("Media",I10)))</formula>
    </cfRule>
    <cfRule type="containsText" dxfId="3173" priority="971" operator="containsText" text="Media">
      <formula>NOT(ISERROR(SEARCH("Media",I10)))</formula>
    </cfRule>
    <cfRule type="containsText" dxfId="3172" priority="974" operator="containsText" text="Muy Baja">
      <formula>NOT(ISERROR(SEARCH("Muy Baja",I10)))</formula>
    </cfRule>
    <cfRule type="containsText" dxfId="3171" priority="975" operator="containsText" text="Baja">
      <formula>NOT(ISERROR(SEARCH("Baja",I10)))</formula>
    </cfRule>
    <cfRule type="containsText" dxfId="3170" priority="976" operator="containsText" text="Muy Baja">
      <formula>NOT(ISERROR(SEARCH("Muy Baja",I10)))</formula>
    </cfRule>
    <cfRule type="containsText" dxfId="3169" priority="977" operator="containsText" text="Muy Baja">
      <formula>NOT(ISERROR(SEARCH("Muy Baja",I10)))</formula>
    </cfRule>
    <cfRule type="containsText" dxfId="3168" priority="978" operator="containsText" text="Muy Baja">
      <formula>NOT(ISERROR(SEARCH("Muy Baja",I10)))</formula>
    </cfRule>
    <cfRule type="containsText" dxfId="3167" priority="979" operator="containsText" text="Muy Baja'Tabla probabilidad'!">
      <formula>NOT(ISERROR(SEARCH("Muy Baja'Tabla probabilidad'!",I10)))</formula>
    </cfRule>
    <cfRule type="containsText" dxfId="3166" priority="980" operator="containsText" text="Muy bajo">
      <formula>NOT(ISERROR(SEARCH("Muy bajo",I10)))</formula>
    </cfRule>
    <cfRule type="containsText" dxfId="3165" priority="989" operator="containsText" text="Alta">
      <formula>NOT(ISERROR(SEARCH("Alta",I10)))</formula>
    </cfRule>
    <cfRule type="containsText" dxfId="3164" priority="990" operator="containsText" text="Media">
      <formula>NOT(ISERROR(SEARCH("Media",I10)))</formula>
    </cfRule>
    <cfRule type="containsText" dxfId="3163" priority="991" operator="containsText" text="Baja">
      <formula>NOT(ISERROR(SEARCH("Baja",I10)))</formula>
    </cfRule>
    <cfRule type="containsText" dxfId="3162" priority="992" operator="containsText" text="Muy baja">
      <formula>NOT(ISERROR(SEARCH("Muy baja",I10)))</formula>
    </cfRule>
    <cfRule type="cellIs" dxfId="3161" priority="995" operator="between">
      <formula>1</formula>
      <formula>2</formula>
    </cfRule>
    <cfRule type="cellIs" dxfId="3160" priority="996" operator="between">
      <formula>0</formula>
      <formula>2</formula>
    </cfRule>
  </conditionalFormatting>
  <conditionalFormatting sqref="I10">
    <cfRule type="containsText" dxfId="3159" priority="845" operator="containsText" text="Muy Alta">
      <formula>NOT(ISERROR(SEARCH("Muy Alta",I10)))</formula>
    </cfRule>
  </conditionalFormatting>
  <conditionalFormatting sqref="L10 L14 L19 L24 L29 L34 L39 L44 L49 L54 L59">
    <cfRule type="containsText" dxfId="3158" priority="836" operator="containsText" text="Catastrófico">
      <formula>NOT(ISERROR(SEARCH("Catastrófico",L10)))</formula>
    </cfRule>
    <cfRule type="containsText" dxfId="3157" priority="837" operator="containsText" text="Mayor">
      <formula>NOT(ISERROR(SEARCH("Mayor",L10)))</formula>
    </cfRule>
    <cfRule type="containsText" dxfId="3156" priority="838" operator="containsText" text="Alta">
      <formula>NOT(ISERROR(SEARCH("Alta",L10)))</formula>
    </cfRule>
    <cfRule type="containsText" dxfId="3155" priority="839" operator="containsText" text="Moderado">
      <formula>NOT(ISERROR(SEARCH("Moderado",L10)))</formula>
    </cfRule>
    <cfRule type="containsText" dxfId="3154" priority="840" operator="containsText" text="Menor">
      <formula>NOT(ISERROR(SEARCH("Menor",L10)))</formula>
    </cfRule>
    <cfRule type="containsText" dxfId="3153" priority="841" operator="containsText" text="Leve">
      <formula>NOT(ISERROR(SEARCH("Leve",L10)))</formula>
    </cfRule>
  </conditionalFormatting>
  <conditionalFormatting sqref="N10 N14 N19 N24">
    <cfRule type="containsText" dxfId="3152" priority="831" operator="containsText" text="Extremo">
      <formula>NOT(ISERROR(SEARCH("Extremo",N10)))</formula>
    </cfRule>
    <cfRule type="containsText" dxfId="3151" priority="832" operator="containsText" text="Alto">
      <formula>NOT(ISERROR(SEARCH("Alto",N10)))</formula>
    </cfRule>
    <cfRule type="containsText" dxfId="3150" priority="833" operator="containsText" text="Bajo">
      <formula>NOT(ISERROR(SEARCH("Bajo",N10)))</formula>
    </cfRule>
    <cfRule type="containsText" dxfId="3149" priority="834" operator="containsText" text="Moderado">
      <formula>NOT(ISERROR(SEARCH("Moderado",N10)))</formula>
    </cfRule>
    <cfRule type="containsText" dxfId="3148" priority="835" operator="containsText" text="Extremo">
      <formula>NOT(ISERROR(SEARCH("Extremo",N10)))</formula>
    </cfRule>
  </conditionalFormatting>
  <conditionalFormatting sqref="M10 M14 M19 M24 M29 M34 M39 M44 M49 M54 M59">
    <cfRule type="containsText" dxfId="3147" priority="825" operator="containsText" text="Catastrófico">
      <formula>NOT(ISERROR(SEARCH("Catastrófico",M10)))</formula>
    </cfRule>
    <cfRule type="containsText" dxfId="3146" priority="826" operator="containsText" text="Mayor">
      <formula>NOT(ISERROR(SEARCH("Mayor",M10)))</formula>
    </cfRule>
    <cfRule type="containsText" dxfId="3145" priority="827" operator="containsText" text="Alta">
      <formula>NOT(ISERROR(SEARCH("Alta",M10)))</formula>
    </cfRule>
    <cfRule type="containsText" dxfId="3144" priority="828" operator="containsText" text="Moderado">
      <formula>NOT(ISERROR(SEARCH("Moderado",M10)))</formula>
    </cfRule>
    <cfRule type="containsText" dxfId="3143" priority="829" operator="containsText" text="Menor">
      <formula>NOT(ISERROR(SEARCH("Menor",M10)))</formula>
    </cfRule>
    <cfRule type="containsText" dxfId="3142" priority="830" operator="containsText" text="Leve">
      <formula>NOT(ISERROR(SEARCH("Leve",M10)))</formula>
    </cfRule>
  </conditionalFormatting>
  <conditionalFormatting sqref="Y10:Y13">
    <cfRule type="containsText" dxfId="3141" priority="759" operator="containsText" text="Muy Alta">
      <formula>NOT(ISERROR(SEARCH("Muy Alta",Y10)))</formula>
    </cfRule>
    <cfRule type="containsText" dxfId="3140" priority="760" operator="containsText" text="Alta">
      <formula>NOT(ISERROR(SEARCH("Alta",Y10)))</formula>
    </cfRule>
    <cfRule type="containsText" dxfId="3139" priority="761" operator="containsText" text="Media">
      <formula>NOT(ISERROR(SEARCH("Media",Y10)))</formula>
    </cfRule>
    <cfRule type="containsText" dxfId="3138" priority="762" operator="containsText" text="Muy Baja">
      <formula>NOT(ISERROR(SEARCH("Muy Baja",Y10)))</formula>
    </cfRule>
    <cfRule type="containsText" dxfId="3137" priority="763" operator="containsText" text="Baja">
      <formula>NOT(ISERROR(SEARCH("Baja",Y10)))</formula>
    </cfRule>
    <cfRule type="containsText" dxfId="3136" priority="764" operator="containsText" text="Muy Baja">
      <formula>NOT(ISERROR(SEARCH("Muy Baja",Y10)))</formula>
    </cfRule>
  </conditionalFormatting>
  <conditionalFormatting sqref="AC10:AC13">
    <cfRule type="containsText" dxfId="3135" priority="754" operator="containsText" text="Catastrófico">
      <formula>NOT(ISERROR(SEARCH("Catastrófico",AC10)))</formula>
    </cfRule>
    <cfRule type="containsText" dxfId="3134" priority="755" operator="containsText" text="Mayor">
      <formula>NOT(ISERROR(SEARCH("Mayor",AC10)))</formula>
    </cfRule>
    <cfRule type="containsText" dxfId="3133" priority="756" operator="containsText" text="Moderado">
      <formula>NOT(ISERROR(SEARCH("Moderado",AC10)))</formula>
    </cfRule>
    <cfRule type="containsText" dxfId="3132" priority="757" operator="containsText" text="Menor">
      <formula>NOT(ISERROR(SEARCH("Menor",AC10)))</formula>
    </cfRule>
    <cfRule type="containsText" dxfId="3131" priority="758" operator="containsText" text="Leve">
      <formula>NOT(ISERROR(SEARCH("Leve",AC10)))</formula>
    </cfRule>
  </conditionalFormatting>
  <conditionalFormatting sqref="AG10">
    <cfRule type="containsText" dxfId="3130" priority="745" operator="containsText" text="Extremo">
      <formula>NOT(ISERROR(SEARCH("Extremo",AG10)))</formula>
    </cfRule>
    <cfRule type="containsText" dxfId="3129" priority="746" operator="containsText" text="Alto">
      <formula>NOT(ISERROR(SEARCH("Alto",AG10)))</formula>
    </cfRule>
    <cfRule type="containsText" dxfId="3128" priority="747" operator="containsText" text="Moderado">
      <formula>NOT(ISERROR(SEARCH("Moderado",AG10)))</formula>
    </cfRule>
    <cfRule type="containsText" dxfId="3127" priority="748" operator="containsText" text="Menor">
      <formula>NOT(ISERROR(SEARCH("Menor",AG10)))</formula>
    </cfRule>
    <cfRule type="containsText" dxfId="3126" priority="749" operator="containsText" text="Bajo">
      <formula>NOT(ISERROR(SEARCH("Bajo",AG10)))</formula>
    </cfRule>
    <cfRule type="containsText" dxfId="3125" priority="750" operator="containsText" text="Moderado">
      <formula>NOT(ISERROR(SEARCH("Moderado",AG10)))</formula>
    </cfRule>
    <cfRule type="containsText" dxfId="3124" priority="751" operator="containsText" text="Extremo">
      <formula>NOT(ISERROR(SEARCH("Extremo",AG10)))</formula>
    </cfRule>
    <cfRule type="containsText" dxfId="3123" priority="752" operator="containsText" text="Baja">
      <formula>NOT(ISERROR(SEARCH("Baja",AG10)))</formula>
    </cfRule>
    <cfRule type="containsText" dxfId="3122" priority="753" operator="containsText" text="Alto">
      <formula>NOT(ISERROR(SEARCH("Alto",AG10)))</formula>
    </cfRule>
  </conditionalFormatting>
  <conditionalFormatting sqref="AA10:AA63">
    <cfRule type="containsText" dxfId="3121" priority="145" operator="containsText" text="Muy Baja">
      <formula>NOT(ISERROR(SEARCH("Muy Baja",AA10)))</formula>
    </cfRule>
    <cfRule type="containsText" dxfId="3120" priority="734" operator="containsText" text="Muy Alta">
      <formula>NOT(ISERROR(SEARCH("Muy Alta",AA10)))</formula>
    </cfRule>
    <cfRule type="containsText" dxfId="3119" priority="735" operator="containsText" text="Alta">
      <formula>NOT(ISERROR(SEARCH("Alta",AA10)))</formula>
    </cfRule>
    <cfRule type="containsText" dxfId="3118" priority="736" operator="containsText" text="Media">
      <formula>NOT(ISERROR(SEARCH("Media",AA10)))</formula>
    </cfRule>
    <cfRule type="containsText" dxfId="3117" priority="737" operator="containsText" text="Baja">
      <formula>NOT(ISERROR(SEARCH("Baja",AA10)))</formula>
    </cfRule>
    <cfRule type="containsText" dxfId="3116" priority="738" operator="containsText" text="Muy Baja">
      <formula>NOT(ISERROR(SEARCH("Muy Baja",AA10)))</formula>
    </cfRule>
  </conditionalFormatting>
  <conditionalFormatting sqref="AE10:AE13">
    <cfRule type="containsText" dxfId="3115" priority="729" operator="containsText" text="Catastrófico">
      <formula>NOT(ISERROR(SEARCH("Catastrófico",AE10)))</formula>
    </cfRule>
    <cfRule type="containsText" dxfId="3114" priority="730" operator="containsText" text="Moderado">
      <formula>NOT(ISERROR(SEARCH("Moderado",AE10)))</formula>
    </cfRule>
    <cfRule type="containsText" dxfId="3113" priority="731" operator="containsText" text="Menor">
      <formula>NOT(ISERROR(SEARCH("Menor",AE10)))</formula>
    </cfRule>
    <cfRule type="containsText" dxfId="3112" priority="732" operator="containsText" text="Leve">
      <formula>NOT(ISERROR(SEARCH("Leve",AE10)))</formula>
    </cfRule>
    <cfRule type="containsText" dxfId="3111" priority="733" operator="containsText" text="Mayor">
      <formula>NOT(ISERROR(SEARCH("Mayor",AE10)))</formula>
    </cfRule>
  </conditionalFormatting>
  <conditionalFormatting sqref="I14 I19 I24">
    <cfRule type="containsText" dxfId="3110" priority="706" operator="containsText" text="Muy Baja">
      <formula>NOT(ISERROR(SEARCH("Muy Baja",I14)))</formula>
    </cfRule>
    <cfRule type="containsText" dxfId="3109" priority="707" operator="containsText" text="Baja">
      <formula>NOT(ISERROR(SEARCH("Baja",I14)))</formula>
    </cfRule>
    <cfRule type="containsText" dxfId="3108" priority="709" operator="containsText" text="Muy Alta">
      <formula>NOT(ISERROR(SEARCH("Muy Alta",I14)))</formula>
    </cfRule>
    <cfRule type="containsText" dxfId="3107" priority="710" operator="containsText" text="Alta">
      <formula>NOT(ISERROR(SEARCH("Alta",I14)))</formula>
    </cfRule>
    <cfRule type="containsText" dxfId="3106" priority="711" operator="containsText" text="Media">
      <formula>NOT(ISERROR(SEARCH("Media",I14)))</formula>
    </cfRule>
    <cfRule type="containsText" dxfId="3105" priority="712" operator="containsText" text="Media">
      <formula>NOT(ISERROR(SEARCH("Media",I14)))</formula>
    </cfRule>
    <cfRule type="containsText" dxfId="3104" priority="713" operator="containsText" text="Media">
      <formula>NOT(ISERROR(SEARCH("Media",I14)))</formula>
    </cfRule>
    <cfRule type="containsText" dxfId="3103" priority="714" operator="containsText" text="Muy Baja">
      <formula>NOT(ISERROR(SEARCH("Muy Baja",I14)))</formula>
    </cfRule>
    <cfRule type="containsText" dxfId="3102" priority="715" operator="containsText" text="Baja">
      <formula>NOT(ISERROR(SEARCH("Baja",I14)))</formula>
    </cfRule>
    <cfRule type="containsText" dxfId="3101" priority="716" operator="containsText" text="Muy Baja">
      <formula>NOT(ISERROR(SEARCH("Muy Baja",I14)))</formula>
    </cfRule>
    <cfRule type="containsText" dxfId="3100" priority="717" operator="containsText" text="Muy Baja">
      <formula>NOT(ISERROR(SEARCH("Muy Baja",I14)))</formula>
    </cfRule>
    <cfRule type="containsText" dxfId="3099" priority="718" operator="containsText" text="Muy Baja">
      <formula>NOT(ISERROR(SEARCH("Muy Baja",I14)))</formula>
    </cfRule>
    <cfRule type="containsText" dxfId="3098" priority="719" operator="containsText" text="Muy Baja'Tabla probabilidad'!">
      <formula>NOT(ISERROR(SEARCH("Muy Baja'Tabla probabilidad'!",I14)))</formula>
    </cfRule>
    <cfRule type="containsText" dxfId="3097" priority="720" operator="containsText" text="Muy bajo">
      <formula>NOT(ISERROR(SEARCH("Muy bajo",I14)))</formula>
    </cfRule>
    <cfRule type="containsText" dxfId="3096" priority="721" operator="containsText" text="Alta">
      <formula>NOT(ISERROR(SEARCH("Alta",I14)))</formula>
    </cfRule>
    <cfRule type="containsText" dxfId="3095" priority="722" operator="containsText" text="Media">
      <formula>NOT(ISERROR(SEARCH("Media",I14)))</formula>
    </cfRule>
    <cfRule type="containsText" dxfId="3094" priority="723" operator="containsText" text="Baja">
      <formula>NOT(ISERROR(SEARCH("Baja",I14)))</formula>
    </cfRule>
    <cfRule type="containsText" dxfId="3093" priority="724" operator="containsText" text="Muy baja">
      <formula>NOT(ISERROR(SEARCH("Muy baja",I14)))</formula>
    </cfRule>
    <cfRule type="cellIs" dxfId="3092" priority="727" operator="between">
      <formula>1</formula>
      <formula>2</formula>
    </cfRule>
    <cfRule type="cellIs" dxfId="3091" priority="728" operator="between">
      <formula>0</formula>
      <formula>2</formula>
    </cfRule>
  </conditionalFormatting>
  <conditionalFormatting sqref="I14 I19 I24">
    <cfRule type="containsText" dxfId="3090" priority="708" operator="containsText" text="Muy Alta">
      <formula>NOT(ISERROR(SEARCH("Muy Alta",I14)))</formula>
    </cfRule>
  </conditionalFormatting>
  <conditionalFormatting sqref="Y14:Y18">
    <cfRule type="containsText" dxfId="3089" priority="700" operator="containsText" text="Muy Alta">
      <formula>NOT(ISERROR(SEARCH("Muy Alta",Y14)))</formula>
    </cfRule>
    <cfRule type="containsText" dxfId="3088" priority="701" operator="containsText" text="Alta">
      <formula>NOT(ISERROR(SEARCH("Alta",Y14)))</formula>
    </cfRule>
    <cfRule type="containsText" dxfId="3087" priority="702" operator="containsText" text="Media">
      <formula>NOT(ISERROR(SEARCH("Media",Y14)))</formula>
    </cfRule>
    <cfRule type="containsText" dxfId="3086" priority="703" operator="containsText" text="Muy Baja">
      <formula>NOT(ISERROR(SEARCH("Muy Baja",Y14)))</formula>
    </cfRule>
    <cfRule type="containsText" dxfId="3085" priority="704" operator="containsText" text="Baja">
      <formula>NOT(ISERROR(SEARCH("Baja",Y14)))</formula>
    </cfRule>
    <cfRule type="containsText" dxfId="3084" priority="705" operator="containsText" text="Muy Baja">
      <formula>NOT(ISERROR(SEARCH("Muy Baja",Y14)))</formula>
    </cfRule>
  </conditionalFormatting>
  <conditionalFormatting sqref="AC14:AC18">
    <cfRule type="containsText" dxfId="3083" priority="695" operator="containsText" text="Catastrófico">
      <formula>NOT(ISERROR(SEARCH("Catastrófico",AC14)))</formula>
    </cfRule>
    <cfRule type="containsText" dxfId="3082" priority="696" operator="containsText" text="Mayor">
      <formula>NOT(ISERROR(SEARCH("Mayor",AC14)))</formula>
    </cfRule>
    <cfRule type="containsText" dxfId="3081" priority="697" operator="containsText" text="Moderado">
      <formula>NOT(ISERROR(SEARCH("Moderado",AC14)))</formula>
    </cfRule>
    <cfRule type="containsText" dxfId="3080" priority="698" operator="containsText" text="Menor">
      <formula>NOT(ISERROR(SEARCH("Menor",AC14)))</formula>
    </cfRule>
    <cfRule type="containsText" dxfId="3079" priority="699" operator="containsText" text="Leve">
      <formula>NOT(ISERROR(SEARCH("Leve",AC14)))</formula>
    </cfRule>
  </conditionalFormatting>
  <conditionalFormatting sqref="AG14">
    <cfRule type="containsText" dxfId="3078" priority="686" operator="containsText" text="Extremo">
      <formula>NOT(ISERROR(SEARCH("Extremo",AG14)))</formula>
    </cfRule>
    <cfRule type="containsText" dxfId="3077" priority="687" operator="containsText" text="Alto">
      <formula>NOT(ISERROR(SEARCH("Alto",AG14)))</formula>
    </cfRule>
    <cfRule type="containsText" dxfId="3076" priority="688" operator="containsText" text="Moderado">
      <formula>NOT(ISERROR(SEARCH("Moderado",AG14)))</formula>
    </cfRule>
    <cfRule type="containsText" dxfId="3075" priority="689" operator="containsText" text="Menor">
      <formula>NOT(ISERROR(SEARCH("Menor",AG14)))</formula>
    </cfRule>
    <cfRule type="containsText" dxfId="3074" priority="690" operator="containsText" text="Bajo">
      <formula>NOT(ISERROR(SEARCH("Bajo",AG14)))</formula>
    </cfRule>
    <cfRule type="containsText" dxfId="3073" priority="691" operator="containsText" text="Moderado">
      <formula>NOT(ISERROR(SEARCH("Moderado",AG14)))</formula>
    </cfRule>
    <cfRule type="containsText" dxfId="3072" priority="692" operator="containsText" text="Extremo">
      <formula>NOT(ISERROR(SEARCH("Extremo",AG14)))</formula>
    </cfRule>
    <cfRule type="containsText" dxfId="3071" priority="693" operator="containsText" text="Baja">
      <formula>NOT(ISERROR(SEARCH("Baja",AG14)))</formula>
    </cfRule>
    <cfRule type="containsText" dxfId="3070" priority="694" operator="containsText" text="Alto">
      <formula>NOT(ISERROR(SEARCH("Alto",AG14)))</formula>
    </cfRule>
  </conditionalFormatting>
  <conditionalFormatting sqref="AE14:AE18">
    <cfRule type="containsText" dxfId="3069" priority="676" operator="containsText" text="Catastrófico">
      <formula>NOT(ISERROR(SEARCH("Catastrófico",AE14)))</formula>
    </cfRule>
    <cfRule type="containsText" dxfId="3068" priority="677" operator="containsText" text="Moderado">
      <formula>NOT(ISERROR(SEARCH("Moderado",AE14)))</formula>
    </cfRule>
    <cfRule type="containsText" dxfId="3067" priority="678" operator="containsText" text="Menor">
      <formula>NOT(ISERROR(SEARCH("Menor",AE14)))</formula>
    </cfRule>
    <cfRule type="containsText" dxfId="3066" priority="679" operator="containsText" text="Leve">
      <formula>NOT(ISERROR(SEARCH("Leve",AE14)))</formula>
    </cfRule>
    <cfRule type="containsText" dxfId="3065" priority="680" operator="containsText" text="Mayor">
      <formula>NOT(ISERROR(SEARCH("Mayor",AE14)))</formula>
    </cfRule>
  </conditionalFormatting>
  <conditionalFormatting sqref="Y19:Y23">
    <cfRule type="containsText" dxfId="3064" priority="670" operator="containsText" text="Muy Alta">
      <formula>NOT(ISERROR(SEARCH("Muy Alta",Y19)))</formula>
    </cfRule>
    <cfRule type="containsText" dxfId="3063" priority="671" operator="containsText" text="Alta">
      <formula>NOT(ISERROR(SEARCH("Alta",Y19)))</formula>
    </cfRule>
    <cfRule type="containsText" dxfId="3062" priority="672" operator="containsText" text="Media">
      <formula>NOT(ISERROR(SEARCH("Media",Y19)))</formula>
    </cfRule>
    <cfRule type="containsText" dxfId="3061" priority="673" operator="containsText" text="Muy Baja">
      <formula>NOT(ISERROR(SEARCH("Muy Baja",Y19)))</formula>
    </cfRule>
    <cfRule type="containsText" dxfId="3060" priority="674" operator="containsText" text="Baja">
      <formula>NOT(ISERROR(SEARCH("Baja",Y19)))</formula>
    </cfRule>
    <cfRule type="containsText" dxfId="3059" priority="675" operator="containsText" text="Muy Baja">
      <formula>NOT(ISERROR(SEARCH("Muy Baja",Y19)))</formula>
    </cfRule>
  </conditionalFormatting>
  <conditionalFormatting sqref="AC19:AC23">
    <cfRule type="containsText" dxfId="3058" priority="665" operator="containsText" text="Catastrófico">
      <formula>NOT(ISERROR(SEARCH("Catastrófico",AC19)))</formula>
    </cfRule>
    <cfRule type="containsText" dxfId="3057" priority="666" operator="containsText" text="Mayor">
      <formula>NOT(ISERROR(SEARCH("Mayor",AC19)))</formula>
    </cfRule>
    <cfRule type="containsText" dxfId="3056" priority="667" operator="containsText" text="Moderado">
      <formula>NOT(ISERROR(SEARCH("Moderado",AC19)))</formula>
    </cfRule>
    <cfRule type="containsText" dxfId="3055" priority="668" operator="containsText" text="Menor">
      <formula>NOT(ISERROR(SEARCH("Menor",AC19)))</formula>
    </cfRule>
    <cfRule type="containsText" dxfId="3054" priority="669" operator="containsText" text="Leve">
      <formula>NOT(ISERROR(SEARCH("Leve",AC19)))</formula>
    </cfRule>
  </conditionalFormatting>
  <conditionalFormatting sqref="AG19">
    <cfRule type="containsText" dxfId="3053" priority="656" operator="containsText" text="Extremo">
      <formula>NOT(ISERROR(SEARCH("Extremo",AG19)))</formula>
    </cfRule>
    <cfRule type="containsText" dxfId="3052" priority="657" operator="containsText" text="Alto">
      <formula>NOT(ISERROR(SEARCH("Alto",AG19)))</formula>
    </cfRule>
    <cfRule type="containsText" dxfId="3051" priority="658" operator="containsText" text="Moderado">
      <formula>NOT(ISERROR(SEARCH("Moderado",AG19)))</formula>
    </cfRule>
    <cfRule type="containsText" dxfId="3050" priority="659" operator="containsText" text="Menor">
      <formula>NOT(ISERROR(SEARCH("Menor",AG19)))</formula>
    </cfRule>
    <cfRule type="containsText" dxfId="3049" priority="660" operator="containsText" text="Bajo">
      <formula>NOT(ISERROR(SEARCH("Bajo",AG19)))</formula>
    </cfRule>
    <cfRule type="containsText" dxfId="3048" priority="661" operator="containsText" text="Moderado">
      <formula>NOT(ISERROR(SEARCH("Moderado",AG19)))</formula>
    </cfRule>
    <cfRule type="containsText" dxfId="3047" priority="662" operator="containsText" text="Extremo">
      <formula>NOT(ISERROR(SEARCH("Extremo",AG19)))</formula>
    </cfRule>
    <cfRule type="containsText" dxfId="3046" priority="663" operator="containsText" text="Baja">
      <formula>NOT(ISERROR(SEARCH("Baja",AG19)))</formula>
    </cfRule>
    <cfRule type="containsText" dxfId="3045" priority="664" operator="containsText" text="Alto">
      <formula>NOT(ISERROR(SEARCH("Alto",AG19)))</formula>
    </cfRule>
  </conditionalFormatting>
  <conditionalFormatting sqref="AE19:AE23">
    <cfRule type="containsText" dxfId="3044" priority="646" operator="containsText" text="Catastrófico">
      <formula>NOT(ISERROR(SEARCH("Catastrófico",AE19)))</formula>
    </cfRule>
    <cfRule type="containsText" dxfId="3043" priority="647" operator="containsText" text="Moderado">
      <formula>NOT(ISERROR(SEARCH("Moderado",AE19)))</formula>
    </cfRule>
    <cfRule type="containsText" dxfId="3042" priority="648" operator="containsText" text="Menor">
      <formula>NOT(ISERROR(SEARCH("Menor",AE19)))</formula>
    </cfRule>
    <cfRule type="containsText" dxfId="3041" priority="649" operator="containsText" text="Leve">
      <formula>NOT(ISERROR(SEARCH("Leve",AE19)))</formula>
    </cfRule>
    <cfRule type="containsText" dxfId="3040" priority="650" operator="containsText" text="Mayor">
      <formula>NOT(ISERROR(SEARCH("Mayor",AE19)))</formula>
    </cfRule>
  </conditionalFormatting>
  <conditionalFormatting sqref="Y24:Y28">
    <cfRule type="containsText" dxfId="3039" priority="610" operator="containsText" text="Muy Alta">
      <formula>NOT(ISERROR(SEARCH("Muy Alta",Y24)))</formula>
    </cfRule>
    <cfRule type="containsText" dxfId="3038" priority="611" operator="containsText" text="Alta">
      <formula>NOT(ISERROR(SEARCH("Alta",Y24)))</formula>
    </cfRule>
    <cfRule type="containsText" dxfId="3037" priority="612" operator="containsText" text="Media">
      <formula>NOT(ISERROR(SEARCH("Media",Y24)))</formula>
    </cfRule>
    <cfRule type="containsText" dxfId="3036" priority="613" operator="containsText" text="Muy Baja">
      <formula>NOT(ISERROR(SEARCH("Muy Baja",Y24)))</formula>
    </cfRule>
    <cfRule type="containsText" dxfId="3035" priority="614" operator="containsText" text="Baja">
      <formula>NOT(ISERROR(SEARCH("Baja",Y24)))</formula>
    </cfRule>
    <cfRule type="containsText" dxfId="3034" priority="615" operator="containsText" text="Muy Baja">
      <formula>NOT(ISERROR(SEARCH("Muy Baja",Y24)))</formula>
    </cfRule>
  </conditionalFormatting>
  <conditionalFormatting sqref="AC24:AC28">
    <cfRule type="containsText" dxfId="3033" priority="605" operator="containsText" text="Catastrófico">
      <formula>NOT(ISERROR(SEARCH("Catastrófico",AC24)))</formula>
    </cfRule>
    <cfRule type="containsText" dxfId="3032" priority="606" operator="containsText" text="Mayor">
      <formula>NOT(ISERROR(SEARCH("Mayor",AC24)))</formula>
    </cfRule>
    <cfRule type="containsText" dxfId="3031" priority="607" operator="containsText" text="Moderado">
      <formula>NOT(ISERROR(SEARCH("Moderado",AC24)))</formula>
    </cfRule>
    <cfRule type="containsText" dxfId="3030" priority="608" operator="containsText" text="Menor">
      <formula>NOT(ISERROR(SEARCH("Menor",AC24)))</formula>
    </cfRule>
    <cfRule type="containsText" dxfId="3029" priority="609" operator="containsText" text="Leve">
      <formula>NOT(ISERROR(SEARCH("Leve",AC24)))</formula>
    </cfRule>
  </conditionalFormatting>
  <conditionalFormatting sqref="AG24">
    <cfRule type="containsText" dxfId="3028" priority="596" operator="containsText" text="Extremo">
      <formula>NOT(ISERROR(SEARCH("Extremo",AG24)))</formula>
    </cfRule>
    <cfRule type="containsText" dxfId="3027" priority="597" operator="containsText" text="Alto">
      <formula>NOT(ISERROR(SEARCH("Alto",AG24)))</formula>
    </cfRule>
    <cfRule type="containsText" dxfId="3026" priority="598" operator="containsText" text="Moderado">
      <formula>NOT(ISERROR(SEARCH("Moderado",AG24)))</formula>
    </cfRule>
    <cfRule type="containsText" dxfId="3025" priority="599" operator="containsText" text="Menor">
      <formula>NOT(ISERROR(SEARCH("Menor",AG24)))</formula>
    </cfRule>
    <cfRule type="containsText" dxfId="3024" priority="600" operator="containsText" text="Bajo">
      <formula>NOT(ISERROR(SEARCH("Bajo",AG24)))</formula>
    </cfRule>
    <cfRule type="containsText" dxfId="3023" priority="601" operator="containsText" text="Moderado">
      <formula>NOT(ISERROR(SEARCH("Moderado",AG24)))</formula>
    </cfRule>
    <cfRule type="containsText" dxfId="3022" priority="602" operator="containsText" text="Extremo">
      <formula>NOT(ISERROR(SEARCH("Extremo",AG24)))</formula>
    </cfRule>
    <cfRule type="containsText" dxfId="3021" priority="603" operator="containsText" text="Baja">
      <formula>NOT(ISERROR(SEARCH("Baja",AG24)))</formula>
    </cfRule>
    <cfRule type="containsText" dxfId="3020" priority="604" operator="containsText" text="Alto">
      <formula>NOT(ISERROR(SEARCH("Alto",AG24)))</formula>
    </cfRule>
  </conditionalFormatting>
  <conditionalFormatting sqref="AE24:AE28">
    <cfRule type="containsText" dxfId="3019" priority="586" operator="containsText" text="Catastrófico">
      <formula>NOT(ISERROR(SEARCH("Catastrófico",AE24)))</formula>
    </cfRule>
    <cfRule type="containsText" dxfId="3018" priority="587" operator="containsText" text="Moderado">
      <formula>NOT(ISERROR(SEARCH("Moderado",AE24)))</formula>
    </cfRule>
    <cfRule type="containsText" dxfId="3017" priority="588" operator="containsText" text="Menor">
      <formula>NOT(ISERROR(SEARCH("Menor",AE24)))</formula>
    </cfRule>
    <cfRule type="containsText" dxfId="3016" priority="589" operator="containsText" text="Leve">
      <formula>NOT(ISERROR(SEARCH("Leve",AE24)))</formula>
    </cfRule>
    <cfRule type="containsText" dxfId="3015" priority="590" operator="containsText" text="Mayor">
      <formula>NOT(ISERROR(SEARCH("Mayor",AE24)))</formula>
    </cfRule>
  </conditionalFormatting>
  <conditionalFormatting sqref="N29 N34">
    <cfRule type="containsText" dxfId="3014" priority="575" operator="containsText" text="Extremo">
      <formula>NOT(ISERROR(SEARCH("Extremo",N29)))</formula>
    </cfRule>
    <cfRule type="containsText" dxfId="3013" priority="576" operator="containsText" text="Alto">
      <formula>NOT(ISERROR(SEARCH("Alto",N29)))</formula>
    </cfRule>
    <cfRule type="containsText" dxfId="3012" priority="577" operator="containsText" text="Bajo">
      <formula>NOT(ISERROR(SEARCH("Bajo",N29)))</formula>
    </cfRule>
    <cfRule type="containsText" dxfId="3011" priority="578" operator="containsText" text="Moderado">
      <formula>NOT(ISERROR(SEARCH("Moderado",N29)))</formula>
    </cfRule>
    <cfRule type="containsText" dxfId="3010" priority="579" operator="containsText" text="Extremo">
      <formula>NOT(ISERROR(SEARCH("Extremo",N29)))</formula>
    </cfRule>
  </conditionalFormatting>
  <conditionalFormatting sqref="I29 I34 I39">
    <cfRule type="containsText" dxfId="3009" priority="546" operator="containsText" text="Muy Baja">
      <formula>NOT(ISERROR(SEARCH("Muy Baja",I29)))</formula>
    </cfRule>
    <cfRule type="containsText" dxfId="3008" priority="547" operator="containsText" text="Baja">
      <formula>NOT(ISERROR(SEARCH("Baja",I29)))</formula>
    </cfRule>
    <cfRule type="containsText" dxfId="3007" priority="549" operator="containsText" text="Muy Alta">
      <formula>NOT(ISERROR(SEARCH("Muy Alta",I29)))</formula>
    </cfRule>
    <cfRule type="containsText" dxfId="3006" priority="550" operator="containsText" text="Alta">
      <formula>NOT(ISERROR(SEARCH("Alta",I29)))</formula>
    </cfRule>
    <cfRule type="containsText" dxfId="3005" priority="551" operator="containsText" text="Media">
      <formula>NOT(ISERROR(SEARCH("Media",I29)))</formula>
    </cfRule>
    <cfRule type="containsText" dxfId="3004" priority="552" operator="containsText" text="Media">
      <formula>NOT(ISERROR(SEARCH("Media",I29)))</formula>
    </cfRule>
    <cfRule type="containsText" dxfId="3003" priority="553" operator="containsText" text="Media">
      <formula>NOT(ISERROR(SEARCH("Media",I29)))</formula>
    </cfRule>
    <cfRule type="containsText" dxfId="3002" priority="554" operator="containsText" text="Muy Baja">
      <formula>NOT(ISERROR(SEARCH("Muy Baja",I29)))</formula>
    </cfRule>
    <cfRule type="containsText" dxfId="3001" priority="555" operator="containsText" text="Baja">
      <formula>NOT(ISERROR(SEARCH("Baja",I29)))</formula>
    </cfRule>
    <cfRule type="containsText" dxfId="3000" priority="556" operator="containsText" text="Muy Baja">
      <formula>NOT(ISERROR(SEARCH("Muy Baja",I29)))</formula>
    </cfRule>
    <cfRule type="containsText" dxfId="2999" priority="557" operator="containsText" text="Muy Baja">
      <formula>NOT(ISERROR(SEARCH("Muy Baja",I29)))</formula>
    </cfRule>
    <cfRule type="containsText" dxfId="2998" priority="558" operator="containsText" text="Muy Baja">
      <formula>NOT(ISERROR(SEARCH("Muy Baja",I29)))</formula>
    </cfRule>
    <cfRule type="containsText" dxfId="2997" priority="559" operator="containsText" text="Muy Baja'Tabla probabilidad'!">
      <formula>NOT(ISERROR(SEARCH("Muy Baja'Tabla probabilidad'!",I29)))</formula>
    </cfRule>
    <cfRule type="containsText" dxfId="2996" priority="560" operator="containsText" text="Muy bajo">
      <formula>NOT(ISERROR(SEARCH("Muy bajo",I29)))</formula>
    </cfRule>
    <cfRule type="containsText" dxfId="2995" priority="561" operator="containsText" text="Alta">
      <formula>NOT(ISERROR(SEARCH("Alta",I29)))</formula>
    </cfRule>
    <cfRule type="containsText" dxfId="2994" priority="562" operator="containsText" text="Media">
      <formula>NOT(ISERROR(SEARCH("Media",I29)))</formula>
    </cfRule>
    <cfRule type="containsText" dxfId="2993" priority="563" operator="containsText" text="Baja">
      <formula>NOT(ISERROR(SEARCH("Baja",I29)))</formula>
    </cfRule>
    <cfRule type="containsText" dxfId="2992" priority="564" operator="containsText" text="Muy baja">
      <formula>NOT(ISERROR(SEARCH("Muy baja",I29)))</formula>
    </cfRule>
    <cfRule type="cellIs" dxfId="2991" priority="567" operator="between">
      <formula>1</formula>
      <formula>2</formula>
    </cfRule>
    <cfRule type="cellIs" dxfId="2990" priority="568" operator="between">
      <formula>0</formula>
      <formula>2</formula>
    </cfRule>
  </conditionalFormatting>
  <conditionalFormatting sqref="I29 I34 I39">
    <cfRule type="containsText" dxfId="2989" priority="548" operator="containsText" text="Muy Alta">
      <formula>NOT(ISERROR(SEARCH("Muy Alta",I29)))</formula>
    </cfRule>
  </conditionalFormatting>
  <conditionalFormatting sqref="Y29:Y33">
    <cfRule type="containsText" dxfId="2988" priority="540" operator="containsText" text="Muy Alta">
      <formula>NOT(ISERROR(SEARCH("Muy Alta",Y29)))</formula>
    </cfRule>
    <cfRule type="containsText" dxfId="2987" priority="541" operator="containsText" text="Alta">
      <formula>NOT(ISERROR(SEARCH("Alta",Y29)))</formula>
    </cfRule>
    <cfRule type="containsText" dxfId="2986" priority="542" operator="containsText" text="Media">
      <formula>NOT(ISERROR(SEARCH("Media",Y29)))</formula>
    </cfRule>
    <cfRule type="containsText" dxfId="2985" priority="543" operator="containsText" text="Muy Baja">
      <formula>NOT(ISERROR(SEARCH("Muy Baja",Y29)))</formula>
    </cfRule>
    <cfRule type="containsText" dxfId="2984" priority="544" operator="containsText" text="Baja">
      <formula>NOT(ISERROR(SEARCH("Baja",Y29)))</formula>
    </cfRule>
    <cfRule type="containsText" dxfId="2983" priority="545" operator="containsText" text="Muy Baja">
      <formula>NOT(ISERROR(SEARCH("Muy Baja",Y29)))</formula>
    </cfRule>
  </conditionalFormatting>
  <conditionalFormatting sqref="AC29:AC33">
    <cfRule type="containsText" dxfId="2982" priority="535" operator="containsText" text="Catastrófico">
      <formula>NOT(ISERROR(SEARCH("Catastrófico",AC29)))</formula>
    </cfRule>
    <cfRule type="containsText" dxfId="2981" priority="536" operator="containsText" text="Mayor">
      <formula>NOT(ISERROR(SEARCH("Mayor",AC29)))</formula>
    </cfRule>
    <cfRule type="containsText" dxfId="2980" priority="537" operator="containsText" text="Moderado">
      <formula>NOT(ISERROR(SEARCH("Moderado",AC29)))</formula>
    </cfRule>
    <cfRule type="containsText" dxfId="2979" priority="538" operator="containsText" text="Menor">
      <formula>NOT(ISERROR(SEARCH("Menor",AC29)))</formula>
    </cfRule>
    <cfRule type="containsText" dxfId="2978" priority="539" operator="containsText" text="Leve">
      <formula>NOT(ISERROR(SEARCH("Leve",AC29)))</formula>
    </cfRule>
  </conditionalFormatting>
  <conditionalFormatting sqref="AG29">
    <cfRule type="containsText" dxfId="2977" priority="526" operator="containsText" text="Extremo">
      <formula>NOT(ISERROR(SEARCH("Extremo",AG29)))</formula>
    </cfRule>
    <cfRule type="containsText" dxfId="2976" priority="527" operator="containsText" text="Alto">
      <formula>NOT(ISERROR(SEARCH("Alto",AG29)))</formula>
    </cfRule>
    <cfRule type="containsText" dxfId="2975" priority="528" operator="containsText" text="Moderado">
      <formula>NOT(ISERROR(SEARCH("Moderado",AG29)))</formula>
    </cfRule>
    <cfRule type="containsText" dxfId="2974" priority="529" operator="containsText" text="Menor">
      <formula>NOT(ISERROR(SEARCH("Menor",AG29)))</formula>
    </cfRule>
    <cfRule type="containsText" dxfId="2973" priority="530" operator="containsText" text="Bajo">
      <formula>NOT(ISERROR(SEARCH("Bajo",AG29)))</formula>
    </cfRule>
    <cfRule type="containsText" dxfId="2972" priority="531" operator="containsText" text="Moderado">
      <formula>NOT(ISERROR(SEARCH("Moderado",AG29)))</formula>
    </cfRule>
    <cfRule type="containsText" dxfId="2971" priority="532" operator="containsText" text="Extremo">
      <formula>NOT(ISERROR(SEARCH("Extremo",AG29)))</formula>
    </cfRule>
    <cfRule type="containsText" dxfId="2970" priority="533" operator="containsText" text="Baja">
      <formula>NOT(ISERROR(SEARCH("Baja",AG29)))</formula>
    </cfRule>
    <cfRule type="containsText" dxfId="2969" priority="534" operator="containsText" text="Alto">
      <formula>NOT(ISERROR(SEARCH("Alto",AG29)))</formula>
    </cfRule>
  </conditionalFormatting>
  <conditionalFormatting sqref="AE29:AE33">
    <cfRule type="containsText" dxfId="2968" priority="516" operator="containsText" text="Catastrófico">
      <formula>NOT(ISERROR(SEARCH("Catastrófico",AE29)))</formula>
    </cfRule>
    <cfRule type="containsText" dxfId="2967" priority="517" operator="containsText" text="Moderado">
      <formula>NOT(ISERROR(SEARCH("Moderado",AE29)))</formula>
    </cfRule>
    <cfRule type="containsText" dxfId="2966" priority="518" operator="containsText" text="Menor">
      <formula>NOT(ISERROR(SEARCH("Menor",AE29)))</formula>
    </cfRule>
    <cfRule type="containsText" dxfId="2965" priority="519" operator="containsText" text="Leve">
      <formula>NOT(ISERROR(SEARCH("Leve",AE29)))</formula>
    </cfRule>
    <cfRule type="containsText" dxfId="2964" priority="520" operator="containsText" text="Mayor">
      <formula>NOT(ISERROR(SEARCH("Mayor",AE29)))</formula>
    </cfRule>
  </conditionalFormatting>
  <conditionalFormatting sqref="Y34:Y38">
    <cfRule type="containsText" dxfId="2963" priority="450" operator="containsText" text="Muy Alta">
      <formula>NOT(ISERROR(SEARCH("Muy Alta",Y34)))</formula>
    </cfRule>
    <cfRule type="containsText" dxfId="2962" priority="451" operator="containsText" text="Alta">
      <formula>NOT(ISERROR(SEARCH("Alta",Y34)))</formula>
    </cfRule>
    <cfRule type="containsText" dxfId="2961" priority="452" operator="containsText" text="Media">
      <formula>NOT(ISERROR(SEARCH("Media",Y34)))</formula>
    </cfRule>
    <cfRule type="containsText" dxfId="2960" priority="453" operator="containsText" text="Muy Baja">
      <formula>NOT(ISERROR(SEARCH("Muy Baja",Y34)))</formula>
    </cfRule>
    <cfRule type="containsText" dxfId="2959" priority="454" operator="containsText" text="Baja">
      <formula>NOT(ISERROR(SEARCH("Baja",Y34)))</formula>
    </cfRule>
    <cfRule type="containsText" dxfId="2958" priority="455" operator="containsText" text="Muy Baja">
      <formula>NOT(ISERROR(SEARCH("Muy Baja",Y34)))</formula>
    </cfRule>
  </conditionalFormatting>
  <conditionalFormatting sqref="AC34:AC38">
    <cfRule type="containsText" dxfId="2957" priority="445" operator="containsText" text="Catastrófico">
      <formula>NOT(ISERROR(SEARCH("Catastrófico",AC34)))</formula>
    </cfRule>
    <cfRule type="containsText" dxfId="2956" priority="446" operator="containsText" text="Mayor">
      <formula>NOT(ISERROR(SEARCH("Mayor",AC34)))</formula>
    </cfRule>
    <cfRule type="containsText" dxfId="2955" priority="447" operator="containsText" text="Moderado">
      <formula>NOT(ISERROR(SEARCH("Moderado",AC34)))</formula>
    </cfRule>
    <cfRule type="containsText" dxfId="2954" priority="448" operator="containsText" text="Menor">
      <formula>NOT(ISERROR(SEARCH("Menor",AC34)))</formula>
    </cfRule>
    <cfRule type="containsText" dxfId="2953" priority="449" operator="containsText" text="Leve">
      <formula>NOT(ISERROR(SEARCH("Leve",AC34)))</formula>
    </cfRule>
  </conditionalFormatting>
  <conditionalFormatting sqref="AG34">
    <cfRule type="containsText" dxfId="2952" priority="436" operator="containsText" text="Extremo">
      <formula>NOT(ISERROR(SEARCH("Extremo",AG34)))</formula>
    </cfRule>
    <cfRule type="containsText" dxfId="2951" priority="437" operator="containsText" text="Alto">
      <formula>NOT(ISERROR(SEARCH("Alto",AG34)))</formula>
    </cfRule>
    <cfRule type="containsText" dxfId="2950" priority="438" operator="containsText" text="Moderado">
      <formula>NOT(ISERROR(SEARCH("Moderado",AG34)))</formula>
    </cfRule>
    <cfRule type="containsText" dxfId="2949" priority="439" operator="containsText" text="Menor">
      <formula>NOT(ISERROR(SEARCH("Menor",AG34)))</formula>
    </cfRule>
    <cfRule type="containsText" dxfId="2948" priority="440" operator="containsText" text="Bajo">
      <formula>NOT(ISERROR(SEARCH("Bajo",AG34)))</formula>
    </cfRule>
    <cfRule type="containsText" dxfId="2947" priority="441" operator="containsText" text="Moderado">
      <formula>NOT(ISERROR(SEARCH("Moderado",AG34)))</formula>
    </cfRule>
    <cfRule type="containsText" dxfId="2946" priority="442" operator="containsText" text="Extremo">
      <formula>NOT(ISERROR(SEARCH("Extremo",AG34)))</formula>
    </cfRule>
    <cfRule type="containsText" dxfId="2945" priority="443" operator="containsText" text="Baja">
      <formula>NOT(ISERROR(SEARCH("Baja",AG34)))</formula>
    </cfRule>
    <cfRule type="containsText" dxfId="2944" priority="444" operator="containsText" text="Alto">
      <formula>NOT(ISERROR(SEARCH("Alto",AG34)))</formula>
    </cfRule>
  </conditionalFormatting>
  <conditionalFormatting sqref="AE34:AE38">
    <cfRule type="containsText" dxfId="2943" priority="426" operator="containsText" text="Catastrófico">
      <formula>NOT(ISERROR(SEARCH("Catastrófico",AE34)))</formula>
    </cfRule>
    <cfRule type="containsText" dxfId="2942" priority="427" operator="containsText" text="Moderado">
      <formula>NOT(ISERROR(SEARCH("Moderado",AE34)))</formula>
    </cfRule>
    <cfRule type="containsText" dxfId="2941" priority="428" operator="containsText" text="Menor">
      <formula>NOT(ISERROR(SEARCH("Menor",AE34)))</formula>
    </cfRule>
    <cfRule type="containsText" dxfId="2940" priority="429" operator="containsText" text="Leve">
      <formula>NOT(ISERROR(SEARCH("Leve",AE34)))</formula>
    </cfRule>
    <cfRule type="containsText" dxfId="2939" priority="430" operator="containsText" text="Mayor">
      <formula>NOT(ISERROR(SEARCH("Mayor",AE34)))</formula>
    </cfRule>
  </conditionalFormatting>
  <conditionalFormatting sqref="N39">
    <cfRule type="containsText" dxfId="2938" priority="421" operator="containsText" text="Extremo">
      <formula>NOT(ISERROR(SEARCH("Extremo",N39)))</formula>
    </cfRule>
    <cfRule type="containsText" dxfId="2937" priority="422" operator="containsText" text="Alto">
      <formula>NOT(ISERROR(SEARCH("Alto",N39)))</formula>
    </cfRule>
    <cfRule type="containsText" dxfId="2936" priority="423" operator="containsText" text="Bajo">
      <formula>NOT(ISERROR(SEARCH("Bajo",N39)))</formula>
    </cfRule>
    <cfRule type="containsText" dxfId="2935" priority="424" operator="containsText" text="Moderado">
      <formula>NOT(ISERROR(SEARCH("Moderado",N39)))</formula>
    </cfRule>
    <cfRule type="containsText" dxfId="2934" priority="425" operator="containsText" text="Extremo">
      <formula>NOT(ISERROR(SEARCH("Extremo",N39)))</formula>
    </cfRule>
  </conditionalFormatting>
  <conditionalFormatting sqref="Y39:Y43">
    <cfRule type="containsText" dxfId="2933" priority="380" operator="containsText" text="Muy Alta">
      <formula>NOT(ISERROR(SEARCH("Muy Alta",Y39)))</formula>
    </cfRule>
    <cfRule type="containsText" dxfId="2932" priority="381" operator="containsText" text="Alta">
      <formula>NOT(ISERROR(SEARCH("Alta",Y39)))</formula>
    </cfRule>
    <cfRule type="containsText" dxfId="2931" priority="382" operator="containsText" text="Media">
      <formula>NOT(ISERROR(SEARCH("Media",Y39)))</formula>
    </cfRule>
    <cfRule type="containsText" dxfId="2930" priority="383" operator="containsText" text="Muy Baja">
      <formula>NOT(ISERROR(SEARCH("Muy Baja",Y39)))</formula>
    </cfRule>
    <cfRule type="containsText" dxfId="2929" priority="384" operator="containsText" text="Baja">
      <formula>NOT(ISERROR(SEARCH("Baja",Y39)))</formula>
    </cfRule>
    <cfRule type="containsText" dxfId="2928" priority="385" operator="containsText" text="Muy Baja">
      <formula>NOT(ISERROR(SEARCH("Muy Baja",Y39)))</formula>
    </cfRule>
  </conditionalFormatting>
  <conditionalFormatting sqref="AC39:AC43">
    <cfRule type="containsText" dxfId="2927" priority="375" operator="containsText" text="Catastrófico">
      <formula>NOT(ISERROR(SEARCH("Catastrófico",AC39)))</formula>
    </cfRule>
    <cfRule type="containsText" dxfId="2926" priority="376" operator="containsText" text="Mayor">
      <formula>NOT(ISERROR(SEARCH("Mayor",AC39)))</formula>
    </cfRule>
    <cfRule type="containsText" dxfId="2925" priority="377" operator="containsText" text="Moderado">
      <formula>NOT(ISERROR(SEARCH("Moderado",AC39)))</formula>
    </cfRule>
    <cfRule type="containsText" dxfId="2924" priority="378" operator="containsText" text="Menor">
      <formula>NOT(ISERROR(SEARCH("Menor",AC39)))</formula>
    </cfRule>
    <cfRule type="containsText" dxfId="2923" priority="379" operator="containsText" text="Leve">
      <formula>NOT(ISERROR(SEARCH("Leve",AC39)))</formula>
    </cfRule>
  </conditionalFormatting>
  <conditionalFormatting sqref="AG39">
    <cfRule type="containsText" dxfId="2922" priority="366" operator="containsText" text="Extremo">
      <formula>NOT(ISERROR(SEARCH("Extremo",AG39)))</formula>
    </cfRule>
    <cfRule type="containsText" dxfId="2921" priority="367" operator="containsText" text="Alto">
      <formula>NOT(ISERROR(SEARCH("Alto",AG39)))</formula>
    </cfRule>
    <cfRule type="containsText" dxfId="2920" priority="368" operator="containsText" text="Moderado">
      <formula>NOT(ISERROR(SEARCH("Moderado",AG39)))</formula>
    </cfRule>
    <cfRule type="containsText" dxfId="2919" priority="369" operator="containsText" text="Menor">
      <formula>NOT(ISERROR(SEARCH("Menor",AG39)))</formula>
    </cfRule>
    <cfRule type="containsText" dxfId="2918" priority="370" operator="containsText" text="Bajo">
      <formula>NOT(ISERROR(SEARCH("Bajo",AG39)))</formula>
    </cfRule>
    <cfRule type="containsText" dxfId="2917" priority="371" operator="containsText" text="Moderado">
      <formula>NOT(ISERROR(SEARCH("Moderado",AG39)))</formula>
    </cfRule>
    <cfRule type="containsText" dxfId="2916" priority="372" operator="containsText" text="Extremo">
      <formula>NOT(ISERROR(SEARCH("Extremo",AG39)))</formula>
    </cfRule>
    <cfRule type="containsText" dxfId="2915" priority="373" operator="containsText" text="Baja">
      <formula>NOT(ISERROR(SEARCH("Baja",AG39)))</formula>
    </cfRule>
    <cfRule type="containsText" dxfId="2914" priority="374" operator="containsText" text="Alto">
      <formula>NOT(ISERROR(SEARCH("Alto",AG39)))</formula>
    </cfRule>
  </conditionalFormatting>
  <conditionalFormatting sqref="AE39:AE43">
    <cfRule type="containsText" dxfId="2913" priority="356" operator="containsText" text="Catastrófico">
      <formula>NOT(ISERROR(SEARCH("Catastrófico",AE39)))</formula>
    </cfRule>
    <cfRule type="containsText" dxfId="2912" priority="357" operator="containsText" text="Moderado">
      <formula>NOT(ISERROR(SEARCH("Moderado",AE39)))</formula>
    </cfRule>
    <cfRule type="containsText" dxfId="2911" priority="358" operator="containsText" text="Menor">
      <formula>NOT(ISERROR(SEARCH("Menor",AE39)))</formula>
    </cfRule>
    <cfRule type="containsText" dxfId="2910" priority="359" operator="containsText" text="Leve">
      <formula>NOT(ISERROR(SEARCH("Leve",AE39)))</formula>
    </cfRule>
    <cfRule type="containsText" dxfId="2909" priority="360" operator="containsText" text="Mayor">
      <formula>NOT(ISERROR(SEARCH("Mayor",AE39)))</formula>
    </cfRule>
  </conditionalFormatting>
  <conditionalFormatting sqref="N44">
    <cfRule type="containsText" dxfId="2908" priority="351" operator="containsText" text="Extremo">
      <formula>NOT(ISERROR(SEARCH("Extremo",N44)))</formula>
    </cfRule>
    <cfRule type="containsText" dxfId="2907" priority="352" operator="containsText" text="Alto">
      <formula>NOT(ISERROR(SEARCH("Alto",N44)))</formula>
    </cfRule>
    <cfRule type="containsText" dxfId="2906" priority="353" operator="containsText" text="Bajo">
      <formula>NOT(ISERROR(SEARCH("Bajo",N44)))</formula>
    </cfRule>
    <cfRule type="containsText" dxfId="2905" priority="354" operator="containsText" text="Moderado">
      <formula>NOT(ISERROR(SEARCH("Moderado",N44)))</formula>
    </cfRule>
    <cfRule type="containsText" dxfId="2904" priority="355" operator="containsText" text="Extremo">
      <formula>NOT(ISERROR(SEARCH("Extremo",N44)))</formula>
    </cfRule>
  </conditionalFormatting>
  <conditionalFormatting sqref="I44">
    <cfRule type="containsText" dxfId="2903" priority="328" operator="containsText" text="Muy Baja">
      <formula>NOT(ISERROR(SEARCH("Muy Baja",I44)))</formula>
    </cfRule>
    <cfRule type="containsText" dxfId="2902" priority="329" operator="containsText" text="Baja">
      <formula>NOT(ISERROR(SEARCH("Baja",I44)))</formula>
    </cfRule>
    <cfRule type="containsText" dxfId="2901" priority="331" operator="containsText" text="Muy Alta">
      <formula>NOT(ISERROR(SEARCH("Muy Alta",I44)))</formula>
    </cfRule>
    <cfRule type="containsText" dxfId="2900" priority="332" operator="containsText" text="Alta">
      <formula>NOT(ISERROR(SEARCH("Alta",I44)))</formula>
    </cfRule>
    <cfRule type="containsText" dxfId="2899" priority="333" operator="containsText" text="Media">
      <formula>NOT(ISERROR(SEARCH("Media",I44)))</formula>
    </cfRule>
    <cfRule type="containsText" dxfId="2898" priority="334" operator="containsText" text="Media">
      <formula>NOT(ISERROR(SEARCH("Media",I44)))</formula>
    </cfRule>
    <cfRule type="containsText" dxfId="2897" priority="335" operator="containsText" text="Media">
      <formula>NOT(ISERROR(SEARCH("Media",I44)))</formula>
    </cfRule>
    <cfRule type="containsText" dxfId="2896" priority="336" operator="containsText" text="Muy Baja">
      <formula>NOT(ISERROR(SEARCH("Muy Baja",I44)))</formula>
    </cfRule>
    <cfRule type="containsText" dxfId="2895" priority="337" operator="containsText" text="Baja">
      <formula>NOT(ISERROR(SEARCH("Baja",I44)))</formula>
    </cfRule>
    <cfRule type="containsText" dxfId="2894" priority="338" operator="containsText" text="Muy Baja">
      <formula>NOT(ISERROR(SEARCH("Muy Baja",I44)))</formula>
    </cfRule>
    <cfRule type="containsText" dxfId="2893" priority="339" operator="containsText" text="Muy Baja">
      <formula>NOT(ISERROR(SEARCH("Muy Baja",I44)))</formula>
    </cfRule>
    <cfRule type="containsText" dxfId="2892" priority="340" operator="containsText" text="Muy Baja">
      <formula>NOT(ISERROR(SEARCH("Muy Baja",I44)))</formula>
    </cfRule>
    <cfRule type="containsText" dxfId="2891" priority="341" operator="containsText" text="Muy Baja'Tabla probabilidad'!">
      <formula>NOT(ISERROR(SEARCH("Muy Baja'Tabla probabilidad'!",I44)))</formula>
    </cfRule>
    <cfRule type="containsText" dxfId="2890" priority="342" operator="containsText" text="Muy bajo">
      <formula>NOT(ISERROR(SEARCH("Muy bajo",I44)))</formula>
    </cfRule>
    <cfRule type="containsText" dxfId="2889" priority="343" operator="containsText" text="Alta">
      <formula>NOT(ISERROR(SEARCH("Alta",I44)))</formula>
    </cfRule>
    <cfRule type="containsText" dxfId="2888" priority="344" operator="containsText" text="Media">
      <formula>NOT(ISERROR(SEARCH("Media",I44)))</formula>
    </cfRule>
    <cfRule type="containsText" dxfId="2887" priority="345" operator="containsText" text="Baja">
      <formula>NOT(ISERROR(SEARCH("Baja",I44)))</formula>
    </cfRule>
    <cfRule type="containsText" dxfId="2886" priority="346" operator="containsText" text="Muy baja">
      <formula>NOT(ISERROR(SEARCH("Muy baja",I44)))</formula>
    </cfRule>
    <cfRule type="cellIs" dxfId="2885" priority="349" operator="between">
      <formula>1</formula>
      <formula>2</formula>
    </cfRule>
    <cfRule type="cellIs" dxfId="2884" priority="350" operator="between">
      <formula>0</formula>
      <formula>2</formula>
    </cfRule>
  </conditionalFormatting>
  <conditionalFormatting sqref="I44">
    <cfRule type="containsText" dxfId="2883" priority="330" operator="containsText" text="Muy Alta">
      <formula>NOT(ISERROR(SEARCH("Muy Alta",I44)))</formula>
    </cfRule>
  </conditionalFormatting>
  <conditionalFormatting sqref="Y44:Y48">
    <cfRule type="containsText" dxfId="2882" priority="310" operator="containsText" text="Muy Alta">
      <formula>NOT(ISERROR(SEARCH("Muy Alta",Y44)))</formula>
    </cfRule>
    <cfRule type="containsText" dxfId="2881" priority="311" operator="containsText" text="Alta">
      <formula>NOT(ISERROR(SEARCH("Alta",Y44)))</formula>
    </cfRule>
    <cfRule type="containsText" dxfId="2880" priority="312" operator="containsText" text="Media">
      <formula>NOT(ISERROR(SEARCH("Media",Y44)))</formula>
    </cfRule>
    <cfRule type="containsText" dxfId="2879" priority="313" operator="containsText" text="Muy Baja">
      <formula>NOT(ISERROR(SEARCH("Muy Baja",Y44)))</formula>
    </cfRule>
    <cfRule type="containsText" dxfId="2878" priority="314" operator="containsText" text="Baja">
      <formula>NOT(ISERROR(SEARCH("Baja",Y44)))</formula>
    </cfRule>
    <cfRule type="containsText" dxfId="2877" priority="315" operator="containsText" text="Muy Baja">
      <formula>NOT(ISERROR(SEARCH("Muy Baja",Y44)))</formula>
    </cfRule>
  </conditionalFormatting>
  <conditionalFormatting sqref="AC44:AC48">
    <cfRule type="containsText" dxfId="2876" priority="305" operator="containsText" text="Catastrófico">
      <formula>NOT(ISERROR(SEARCH("Catastrófico",AC44)))</formula>
    </cfRule>
    <cfRule type="containsText" dxfId="2875" priority="306" operator="containsText" text="Mayor">
      <formula>NOT(ISERROR(SEARCH("Mayor",AC44)))</formula>
    </cfRule>
    <cfRule type="containsText" dxfId="2874" priority="307" operator="containsText" text="Moderado">
      <formula>NOT(ISERROR(SEARCH("Moderado",AC44)))</formula>
    </cfRule>
    <cfRule type="containsText" dxfId="2873" priority="308" operator="containsText" text="Menor">
      <formula>NOT(ISERROR(SEARCH("Menor",AC44)))</formula>
    </cfRule>
    <cfRule type="containsText" dxfId="2872" priority="309" operator="containsText" text="Leve">
      <formula>NOT(ISERROR(SEARCH("Leve",AC44)))</formula>
    </cfRule>
  </conditionalFormatting>
  <conditionalFormatting sqref="AG44">
    <cfRule type="containsText" dxfId="2871" priority="296" operator="containsText" text="Extremo">
      <formula>NOT(ISERROR(SEARCH("Extremo",AG44)))</formula>
    </cfRule>
    <cfRule type="containsText" dxfId="2870" priority="297" operator="containsText" text="Alto">
      <formula>NOT(ISERROR(SEARCH("Alto",AG44)))</formula>
    </cfRule>
    <cfRule type="containsText" dxfId="2869" priority="298" operator="containsText" text="Moderado">
      <formula>NOT(ISERROR(SEARCH("Moderado",AG44)))</formula>
    </cfRule>
    <cfRule type="containsText" dxfId="2868" priority="299" operator="containsText" text="Menor">
      <formula>NOT(ISERROR(SEARCH("Menor",AG44)))</formula>
    </cfRule>
    <cfRule type="containsText" dxfId="2867" priority="300" operator="containsText" text="Bajo">
      <formula>NOT(ISERROR(SEARCH("Bajo",AG44)))</formula>
    </cfRule>
    <cfRule type="containsText" dxfId="2866" priority="301" operator="containsText" text="Moderado">
      <formula>NOT(ISERROR(SEARCH("Moderado",AG44)))</formula>
    </cfRule>
    <cfRule type="containsText" dxfId="2865" priority="302" operator="containsText" text="Extremo">
      <formula>NOT(ISERROR(SEARCH("Extremo",AG44)))</formula>
    </cfRule>
    <cfRule type="containsText" dxfId="2864" priority="303" operator="containsText" text="Baja">
      <formula>NOT(ISERROR(SEARCH("Baja",AG44)))</formula>
    </cfRule>
    <cfRule type="containsText" dxfId="2863" priority="304" operator="containsText" text="Alto">
      <formula>NOT(ISERROR(SEARCH("Alto",AG44)))</formula>
    </cfRule>
  </conditionalFormatting>
  <conditionalFormatting sqref="AE44:AE48">
    <cfRule type="containsText" dxfId="2862" priority="286" operator="containsText" text="Catastrófico">
      <formula>NOT(ISERROR(SEARCH("Catastrófico",AE44)))</formula>
    </cfRule>
    <cfRule type="containsText" dxfId="2861" priority="287" operator="containsText" text="Moderado">
      <formula>NOT(ISERROR(SEARCH("Moderado",AE44)))</formula>
    </cfRule>
    <cfRule type="containsText" dxfId="2860" priority="288" operator="containsText" text="Menor">
      <formula>NOT(ISERROR(SEARCH("Menor",AE44)))</formula>
    </cfRule>
    <cfRule type="containsText" dxfId="2859" priority="289" operator="containsText" text="Leve">
      <formula>NOT(ISERROR(SEARCH("Leve",AE44)))</formula>
    </cfRule>
    <cfRule type="containsText" dxfId="2858" priority="290" operator="containsText" text="Mayor">
      <formula>NOT(ISERROR(SEARCH("Mayor",AE44)))</formula>
    </cfRule>
  </conditionalFormatting>
  <conditionalFormatting sqref="N49">
    <cfRule type="containsText" dxfId="2857" priority="281" operator="containsText" text="Extremo">
      <formula>NOT(ISERROR(SEARCH("Extremo",N49)))</formula>
    </cfRule>
    <cfRule type="containsText" dxfId="2856" priority="282" operator="containsText" text="Alto">
      <formula>NOT(ISERROR(SEARCH("Alto",N49)))</formula>
    </cfRule>
    <cfRule type="containsText" dxfId="2855" priority="283" operator="containsText" text="Bajo">
      <formula>NOT(ISERROR(SEARCH("Bajo",N49)))</formula>
    </cfRule>
    <cfRule type="containsText" dxfId="2854" priority="284" operator="containsText" text="Moderado">
      <formula>NOT(ISERROR(SEARCH("Moderado",N49)))</formula>
    </cfRule>
    <cfRule type="containsText" dxfId="2853" priority="285" operator="containsText" text="Extremo">
      <formula>NOT(ISERROR(SEARCH("Extremo",N49)))</formula>
    </cfRule>
  </conditionalFormatting>
  <conditionalFormatting sqref="I49">
    <cfRule type="containsText" dxfId="2852" priority="258" operator="containsText" text="Muy Baja">
      <formula>NOT(ISERROR(SEARCH("Muy Baja",I49)))</formula>
    </cfRule>
    <cfRule type="containsText" dxfId="2851" priority="259" operator="containsText" text="Baja">
      <formula>NOT(ISERROR(SEARCH("Baja",I49)))</formula>
    </cfRule>
    <cfRule type="containsText" dxfId="2850" priority="261" operator="containsText" text="Muy Alta">
      <formula>NOT(ISERROR(SEARCH("Muy Alta",I49)))</formula>
    </cfRule>
    <cfRule type="containsText" dxfId="2849" priority="262" operator="containsText" text="Alta">
      <formula>NOT(ISERROR(SEARCH("Alta",I49)))</formula>
    </cfRule>
    <cfRule type="containsText" dxfId="2848" priority="263" operator="containsText" text="Media">
      <formula>NOT(ISERROR(SEARCH("Media",I49)))</formula>
    </cfRule>
    <cfRule type="containsText" dxfId="2847" priority="264" operator="containsText" text="Media">
      <formula>NOT(ISERROR(SEARCH("Media",I49)))</formula>
    </cfRule>
    <cfRule type="containsText" dxfId="2846" priority="265" operator="containsText" text="Media">
      <formula>NOT(ISERROR(SEARCH("Media",I49)))</formula>
    </cfRule>
    <cfRule type="containsText" dxfId="2845" priority="266" operator="containsText" text="Muy Baja">
      <formula>NOT(ISERROR(SEARCH("Muy Baja",I49)))</formula>
    </cfRule>
    <cfRule type="containsText" dxfId="2844" priority="267" operator="containsText" text="Baja">
      <formula>NOT(ISERROR(SEARCH("Baja",I49)))</formula>
    </cfRule>
    <cfRule type="containsText" dxfId="2843" priority="268" operator="containsText" text="Muy Baja">
      <formula>NOT(ISERROR(SEARCH("Muy Baja",I49)))</formula>
    </cfRule>
    <cfRule type="containsText" dxfId="2842" priority="269" operator="containsText" text="Muy Baja">
      <formula>NOT(ISERROR(SEARCH("Muy Baja",I49)))</formula>
    </cfRule>
    <cfRule type="containsText" dxfId="2841" priority="270" operator="containsText" text="Muy Baja">
      <formula>NOT(ISERROR(SEARCH("Muy Baja",I49)))</formula>
    </cfRule>
    <cfRule type="containsText" dxfId="2840" priority="271" operator="containsText" text="Muy Baja'Tabla probabilidad'!">
      <formula>NOT(ISERROR(SEARCH("Muy Baja'Tabla probabilidad'!",I49)))</formula>
    </cfRule>
    <cfRule type="containsText" dxfId="2839" priority="272" operator="containsText" text="Muy bajo">
      <formula>NOT(ISERROR(SEARCH("Muy bajo",I49)))</formula>
    </cfRule>
    <cfRule type="containsText" dxfId="2838" priority="273" operator="containsText" text="Alta">
      <formula>NOT(ISERROR(SEARCH("Alta",I49)))</formula>
    </cfRule>
    <cfRule type="containsText" dxfId="2837" priority="274" operator="containsText" text="Media">
      <formula>NOT(ISERROR(SEARCH("Media",I49)))</formula>
    </cfRule>
    <cfRule type="containsText" dxfId="2836" priority="275" operator="containsText" text="Baja">
      <formula>NOT(ISERROR(SEARCH("Baja",I49)))</formula>
    </cfRule>
    <cfRule type="containsText" dxfId="2835" priority="276" operator="containsText" text="Muy baja">
      <formula>NOT(ISERROR(SEARCH("Muy baja",I49)))</formula>
    </cfRule>
    <cfRule type="cellIs" dxfId="2834" priority="279" operator="between">
      <formula>1</formula>
      <formula>2</formula>
    </cfRule>
    <cfRule type="cellIs" dxfId="2833" priority="280" operator="between">
      <formula>0</formula>
      <formula>2</formula>
    </cfRule>
  </conditionalFormatting>
  <conditionalFormatting sqref="I49">
    <cfRule type="containsText" dxfId="2832" priority="260" operator="containsText" text="Muy Alta">
      <formula>NOT(ISERROR(SEARCH("Muy Alta",I49)))</formula>
    </cfRule>
  </conditionalFormatting>
  <conditionalFormatting sqref="Y49:Y53">
    <cfRule type="containsText" dxfId="2831" priority="240" operator="containsText" text="Muy Alta">
      <formula>NOT(ISERROR(SEARCH("Muy Alta",Y49)))</formula>
    </cfRule>
    <cfRule type="containsText" dxfId="2830" priority="241" operator="containsText" text="Alta">
      <formula>NOT(ISERROR(SEARCH("Alta",Y49)))</formula>
    </cfRule>
    <cfRule type="containsText" dxfId="2829" priority="242" operator="containsText" text="Media">
      <formula>NOT(ISERROR(SEARCH("Media",Y49)))</formula>
    </cfRule>
    <cfRule type="containsText" dxfId="2828" priority="243" operator="containsText" text="Muy Baja">
      <formula>NOT(ISERROR(SEARCH("Muy Baja",Y49)))</formula>
    </cfRule>
    <cfRule type="containsText" dxfId="2827" priority="244" operator="containsText" text="Baja">
      <formula>NOT(ISERROR(SEARCH("Baja",Y49)))</formula>
    </cfRule>
    <cfRule type="containsText" dxfId="2826" priority="245" operator="containsText" text="Muy Baja">
      <formula>NOT(ISERROR(SEARCH("Muy Baja",Y49)))</formula>
    </cfRule>
  </conditionalFormatting>
  <conditionalFormatting sqref="AC49:AC53">
    <cfRule type="containsText" dxfId="2825" priority="235" operator="containsText" text="Catastrófico">
      <formula>NOT(ISERROR(SEARCH("Catastrófico",AC49)))</formula>
    </cfRule>
    <cfRule type="containsText" dxfId="2824" priority="236" operator="containsText" text="Mayor">
      <formula>NOT(ISERROR(SEARCH("Mayor",AC49)))</formula>
    </cfRule>
    <cfRule type="containsText" dxfId="2823" priority="237" operator="containsText" text="Moderado">
      <formula>NOT(ISERROR(SEARCH("Moderado",AC49)))</formula>
    </cfRule>
    <cfRule type="containsText" dxfId="2822" priority="238" operator="containsText" text="Menor">
      <formula>NOT(ISERROR(SEARCH("Menor",AC49)))</formula>
    </cfRule>
    <cfRule type="containsText" dxfId="2821" priority="239" operator="containsText" text="Leve">
      <formula>NOT(ISERROR(SEARCH("Leve",AC49)))</formula>
    </cfRule>
  </conditionalFormatting>
  <conditionalFormatting sqref="AG49">
    <cfRule type="containsText" dxfId="2820" priority="226" operator="containsText" text="Extremo">
      <formula>NOT(ISERROR(SEARCH("Extremo",AG49)))</formula>
    </cfRule>
    <cfRule type="containsText" dxfId="2819" priority="227" operator="containsText" text="Alto">
      <formula>NOT(ISERROR(SEARCH("Alto",AG49)))</formula>
    </cfRule>
    <cfRule type="containsText" dxfId="2818" priority="228" operator="containsText" text="Moderado">
      <formula>NOT(ISERROR(SEARCH("Moderado",AG49)))</formula>
    </cfRule>
    <cfRule type="containsText" dxfId="2817" priority="229" operator="containsText" text="Menor">
      <formula>NOT(ISERROR(SEARCH("Menor",AG49)))</formula>
    </cfRule>
    <cfRule type="containsText" dxfId="2816" priority="230" operator="containsText" text="Bajo">
      <formula>NOT(ISERROR(SEARCH("Bajo",AG49)))</formula>
    </cfRule>
    <cfRule type="containsText" dxfId="2815" priority="231" operator="containsText" text="Moderado">
      <formula>NOT(ISERROR(SEARCH("Moderado",AG49)))</formula>
    </cfRule>
    <cfRule type="containsText" dxfId="2814" priority="232" operator="containsText" text="Extremo">
      <formula>NOT(ISERROR(SEARCH("Extremo",AG49)))</formula>
    </cfRule>
    <cfRule type="containsText" dxfId="2813" priority="233" operator="containsText" text="Baja">
      <formula>NOT(ISERROR(SEARCH("Baja",AG49)))</formula>
    </cfRule>
    <cfRule type="containsText" dxfId="2812" priority="234" operator="containsText" text="Alto">
      <formula>NOT(ISERROR(SEARCH("Alto",AG49)))</formula>
    </cfRule>
  </conditionalFormatting>
  <conditionalFormatting sqref="AE49:AE53">
    <cfRule type="containsText" dxfId="2811" priority="216" operator="containsText" text="Catastrófico">
      <formula>NOT(ISERROR(SEARCH("Catastrófico",AE49)))</formula>
    </cfRule>
    <cfRule type="containsText" dxfId="2810" priority="217" operator="containsText" text="Moderado">
      <formula>NOT(ISERROR(SEARCH("Moderado",AE49)))</formula>
    </cfRule>
    <cfRule type="containsText" dxfId="2809" priority="218" operator="containsText" text="Menor">
      <formula>NOT(ISERROR(SEARCH("Menor",AE49)))</formula>
    </cfRule>
    <cfRule type="containsText" dxfId="2808" priority="219" operator="containsText" text="Leve">
      <formula>NOT(ISERROR(SEARCH("Leve",AE49)))</formula>
    </cfRule>
    <cfRule type="containsText" dxfId="2807" priority="220" operator="containsText" text="Mayor">
      <formula>NOT(ISERROR(SEARCH("Mayor",AE49)))</formula>
    </cfRule>
  </conditionalFormatting>
  <conditionalFormatting sqref="N54 N59">
    <cfRule type="containsText" dxfId="2806" priority="211" operator="containsText" text="Extremo">
      <formula>NOT(ISERROR(SEARCH("Extremo",N54)))</formula>
    </cfRule>
    <cfRule type="containsText" dxfId="2805" priority="212" operator="containsText" text="Alto">
      <formula>NOT(ISERROR(SEARCH("Alto",N54)))</formula>
    </cfRule>
    <cfRule type="containsText" dxfId="2804" priority="213" operator="containsText" text="Bajo">
      <formula>NOT(ISERROR(SEARCH("Bajo",N54)))</formula>
    </cfRule>
    <cfRule type="containsText" dxfId="2803" priority="214" operator="containsText" text="Moderado">
      <formula>NOT(ISERROR(SEARCH("Moderado",N54)))</formula>
    </cfRule>
    <cfRule type="containsText" dxfId="2802" priority="215" operator="containsText" text="Extremo">
      <formula>NOT(ISERROR(SEARCH("Extremo",N54)))</formula>
    </cfRule>
  </conditionalFormatting>
  <conditionalFormatting sqref="I54 I59 I64">
    <cfRule type="containsText" dxfId="2801" priority="188" operator="containsText" text="Muy Baja">
      <formula>NOT(ISERROR(SEARCH("Muy Baja",I54)))</formula>
    </cfRule>
    <cfRule type="containsText" dxfId="2800" priority="189" operator="containsText" text="Baja">
      <formula>NOT(ISERROR(SEARCH("Baja",I54)))</formula>
    </cfRule>
    <cfRule type="containsText" dxfId="2799" priority="191" operator="containsText" text="Muy Alta">
      <formula>NOT(ISERROR(SEARCH("Muy Alta",I54)))</formula>
    </cfRule>
    <cfRule type="containsText" dxfId="2798" priority="192" operator="containsText" text="Alta">
      <formula>NOT(ISERROR(SEARCH("Alta",I54)))</formula>
    </cfRule>
    <cfRule type="containsText" dxfId="2797" priority="193" operator="containsText" text="Media">
      <formula>NOT(ISERROR(SEARCH("Media",I54)))</formula>
    </cfRule>
    <cfRule type="containsText" dxfId="2796" priority="194" operator="containsText" text="Media">
      <formula>NOT(ISERROR(SEARCH("Media",I54)))</formula>
    </cfRule>
    <cfRule type="containsText" dxfId="2795" priority="195" operator="containsText" text="Media">
      <formula>NOT(ISERROR(SEARCH("Media",I54)))</formula>
    </cfRule>
    <cfRule type="containsText" dxfId="2794" priority="196" operator="containsText" text="Muy Baja">
      <formula>NOT(ISERROR(SEARCH("Muy Baja",I54)))</formula>
    </cfRule>
    <cfRule type="containsText" dxfId="2793" priority="197" operator="containsText" text="Baja">
      <formula>NOT(ISERROR(SEARCH("Baja",I54)))</formula>
    </cfRule>
    <cfRule type="containsText" dxfId="2792" priority="198" operator="containsText" text="Muy Baja">
      <formula>NOT(ISERROR(SEARCH("Muy Baja",I54)))</formula>
    </cfRule>
    <cfRule type="containsText" dxfId="2791" priority="199" operator="containsText" text="Muy Baja">
      <formula>NOT(ISERROR(SEARCH("Muy Baja",I54)))</formula>
    </cfRule>
    <cfRule type="containsText" dxfId="2790" priority="200" operator="containsText" text="Muy Baja">
      <formula>NOT(ISERROR(SEARCH("Muy Baja",I54)))</formula>
    </cfRule>
    <cfRule type="containsText" dxfId="2789" priority="201" operator="containsText" text="Muy Baja'Tabla probabilidad'!">
      <formula>NOT(ISERROR(SEARCH("Muy Baja'Tabla probabilidad'!",I54)))</formula>
    </cfRule>
    <cfRule type="containsText" dxfId="2788" priority="202" operator="containsText" text="Muy bajo">
      <formula>NOT(ISERROR(SEARCH("Muy bajo",I54)))</formula>
    </cfRule>
    <cfRule type="containsText" dxfId="2787" priority="203" operator="containsText" text="Alta">
      <formula>NOT(ISERROR(SEARCH("Alta",I54)))</formula>
    </cfRule>
    <cfRule type="containsText" dxfId="2786" priority="204" operator="containsText" text="Media">
      <formula>NOT(ISERROR(SEARCH("Media",I54)))</formula>
    </cfRule>
    <cfRule type="containsText" dxfId="2785" priority="205" operator="containsText" text="Baja">
      <formula>NOT(ISERROR(SEARCH("Baja",I54)))</formula>
    </cfRule>
    <cfRule type="containsText" dxfId="2784" priority="206" operator="containsText" text="Muy baja">
      <formula>NOT(ISERROR(SEARCH("Muy baja",I54)))</formula>
    </cfRule>
    <cfRule type="cellIs" dxfId="2783" priority="209" operator="between">
      <formula>1</formula>
      <formula>2</formula>
    </cfRule>
    <cfRule type="cellIs" dxfId="2782" priority="210" operator="between">
      <formula>0</formula>
      <formula>2</formula>
    </cfRule>
  </conditionalFormatting>
  <conditionalFormatting sqref="I54 I59 I64">
    <cfRule type="containsText" dxfId="2781" priority="190" operator="containsText" text="Muy Alta">
      <formula>NOT(ISERROR(SEARCH("Muy Alta",I54)))</formula>
    </cfRule>
  </conditionalFormatting>
  <conditionalFormatting sqref="Y54:Y63">
    <cfRule type="containsText" dxfId="2780" priority="170" operator="containsText" text="Muy Alta">
      <formula>NOT(ISERROR(SEARCH("Muy Alta",Y54)))</formula>
    </cfRule>
    <cfRule type="containsText" dxfId="2779" priority="171" operator="containsText" text="Alta">
      <formula>NOT(ISERROR(SEARCH("Alta",Y54)))</formula>
    </cfRule>
    <cfRule type="containsText" dxfId="2778" priority="172" operator="containsText" text="Media">
      <formula>NOT(ISERROR(SEARCH("Media",Y54)))</formula>
    </cfRule>
    <cfRule type="containsText" dxfId="2777" priority="173" operator="containsText" text="Muy Baja">
      <formula>NOT(ISERROR(SEARCH("Muy Baja",Y54)))</formula>
    </cfRule>
    <cfRule type="containsText" dxfId="2776" priority="174" operator="containsText" text="Baja">
      <formula>NOT(ISERROR(SEARCH("Baja",Y54)))</formula>
    </cfRule>
    <cfRule type="containsText" dxfId="2775" priority="175" operator="containsText" text="Muy Baja">
      <formula>NOT(ISERROR(SEARCH("Muy Baja",Y54)))</formula>
    </cfRule>
  </conditionalFormatting>
  <conditionalFormatting sqref="AC54:AC63">
    <cfRule type="containsText" dxfId="2774" priority="165" operator="containsText" text="Catastrófico">
      <formula>NOT(ISERROR(SEARCH("Catastrófico",AC54)))</formula>
    </cfRule>
    <cfRule type="containsText" dxfId="2773" priority="166" operator="containsText" text="Mayor">
      <formula>NOT(ISERROR(SEARCH("Mayor",AC54)))</formula>
    </cfRule>
    <cfRule type="containsText" dxfId="2772" priority="167" operator="containsText" text="Moderado">
      <formula>NOT(ISERROR(SEARCH("Moderado",AC54)))</formula>
    </cfRule>
    <cfRule type="containsText" dxfId="2771" priority="168" operator="containsText" text="Menor">
      <formula>NOT(ISERROR(SEARCH("Menor",AC54)))</formula>
    </cfRule>
    <cfRule type="containsText" dxfId="2770" priority="169" operator="containsText" text="Leve">
      <formula>NOT(ISERROR(SEARCH("Leve",AC54)))</formula>
    </cfRule>
  </conditionalFormatting>
  <conditionalFormatting sqref="AG54 AG59">
    <cfRule type="containsText" dxfId="2769" priority="156" operator="containsText" text="Extremo">
      <formula>NOT(ISERROR(SEARCH("Extremo",AG54)))</formula>
    </cfRule>
    <cfRule type="containsText" dxfId="2768" priority="157" operator="containsText" text="Alto">
      <formula>NOT(ISERROR(SEARCH("Alto",AG54)))</formula>
    </cfRule>
    <cfRule type="containsText" dxfId="2767" priority="158" operator="containsText" text="Moderado">
      <formula>NOT(ISERROR(SEARCH("Moderado",AG54)))</formula>
    </cfRule>
    <cfRule type="containsText" dxfId="2766" priority="159" operator="containsText" text="Menor">
      <formula>NOT(ISERROR(SEARCH("Menor",AG54)))</formula>
    </cfRule>
    <cfRule type="containsText" dxfId="2765" priority="160" operator="containsText" text="Bajo">
      <formula>NOT(ISERROR(SEARCH("Bajo",AG54)))</formula>
    </cfRule>
    <cfRule type="containsText" dxfId="2764" priority="161" operator="containsText" text="Moderado">
      <formula>NOT(ISERROR(SEARCH("Moderado",AG54)))</formula>
    </cfRule>
    <cfRule type="containsText" dxfId="2763" priority="162" operator="containsText" text="Extremo">
      <formula>NOT(ISERROR(SEARCH("Extremo",AG54)))</formula>
    </cfRule>
    <cfRule type="containsText" dxfId="2762" priority="163" operator="containsText" text="Baja">
      <formula>NOT(ISERROR(SEARCH("Baja",AG54)))</formula>
    </cfRule>
    <cfRule type="containsText" dxfId="2761" priority="164" operator="containsText" text="Alto">
      <formula>NOT(ISERROR(SEARCH("Alto",AG54)))</formula>
    </cfRule>
  </conditionalFormatting>
  <conditionalFormatting sqref="AE54:AE63">
    <cfRule type="containsText" dxfId="2760" priority="146" operator="containsText" text="Catastrófico">
      <formula>NOT(ISERROR(SEARCH("Catastrófico",AE54)))</formula>
    </cfRule>
    <cfRule type="containsText" dxfId="2759" priority="147" operator="containsText" text="Moderado">
      <formula>NOT(ISERROR(SEARCH("Moderado",AE54)))</formula>
    </cfRule>
    <cfRule type="containsText" dxfId="2758" priority="148" operator="containsText" text="Menor">
      <formula>NOT(ISERROR(SEARCH("Menor",AE54)))</formula>
    </cfRule>
    <cfRule type="containsText" dxfId="2757" priority="149" operator="containsText" text="Leve">
      <formula>NOT(ISERROR(SEARCH("Leve",AE54)))</formula>
    </cfRule>
    <cfRule type="containsText" dxfId="2756" priority="150" operator="containsText" text="Mayor">
      <formula>NOT(ISERROR(SEARCH("Mayor",AE54)))</formula>
    </cfRule>
  </conditionalFormatting>
  <conditionalFormatting sqref="D44 D49 D54">
    <cfRule type="containsText" dxfId="2755" priority="13" operator="containsText" text="3- Moderado">
      <formula>NOT(ISERROR(SEARCH("3- Moderado",D44)))</formula>
    </cfRule>
    <cfRule type="containsText" dxfId="2754" priority="14" operator="containsText" text="6- Moderado">
      <formula>NOT(ISERROR(SEARCH("6- Moderado",D44)))</formula>
    </cfRule>
    <cfRule type="containsText" dxfId="2753" priority="15" operator="containsText" text="4- Moderado">
      <formula>NOT(ISERROR(SEARCH("4- Moderado",D44)))</formula>
    </cfRule>
    <cfRule type="containsText" dxfId="2752" priority="16" operator="containsText" text="3- Bajo">
      <formula>NOT(ISERROR(SEARCH("3- Bajo",D44)))</formula>
    </cfRule>
    <cfRule type="containsText" dxfId="2751" priority="17" operator="containsText" text="4- Bajo">
      <formula>NOT(ISERROR(SEARCH("4- Bajo",D44)))</formula>
    </cfRule>
    <cfRule type="containsText" dxfId="2750" priority="18" operator="containsText" text="1- Bajo">
      <formula>NOT(ISERROR(SEARCH("1- Bajo",D44)))</formula>
    </cfRule>
  </conditionalFormatting>
  <conditionalFormatting sqref="P14:P18">
    <cfRule type="containsText" dxfId="2749" priority="139" operator="containsText" text="3- Moderado">
      <formula>NOT(ISERROR(SEARCH("3- Moderado",P14)))</formula>
    </cfRule>
    <cfRule type="containsText" dxfId="2748" priority="140" operator="containsText" text="6- Moderado">
      <formula>NOT(ISERROR(SEARCH("6- Moderado",P14)))</formula>
    </cfRule>
    <cfRule type="containsText" dxfId="2747" priority="141" operator="containsText" text="4- Moderado">
      <formula>NOT(ISERROR(SEARCH("4- Moderado",P14)))</formula>
    </cfRule>
    <cfRule type="containsText" dxfId="2746" priority="142" operator="containsText" text="3- Bajo">
      <formula>NOT(ISERROR(SEARCH("3- Bajo",P14)))</formula>
    </cfRule>
    <cfRule type="containsText" dxfId="2745" priority="143" operator="containsText" text="4- Bajo">
      <formula>NOT(ISERROR(SEARCH("4- Bajo",P14)))</formula>
    </cfRule>
    <cfRule type="containsText" dxfId="2744" priority="144" operator="containsText" text="1- Bajo">
      <formula>NOT(ISERROR(SEARCH("1- Bajo",P14)))</formula>
    </cfRule>
  </conditionalFormatting>
  <conditionalFormatting sqref="D19">
    <cfRule type="containsText" dxfId="2743" priority="133" operator="containsText" text="3- Moderado">
      <formula>NOT(ISERROR(SEARCH("3- Moderado",D19)))</formula>
    </cfRule>
    <cfRule type="containsText" dxfId="2742" priority="134" operator="containsText" text="6- Moderado">
      <formula>NOT(ISERROR(SEARCH("6- Moderado",D19)))</formula>
    </cfRule>
    <cfRule type="containsText" dxfId="2741" priority="135" operator="containsText" text="4- Moderado">
      <formula>NOT(ISERROR(SEARCH("4- Moderado",D19)))</formula>
    </cfRule>
    <cfRule type="containsText" dxfId="2740" priority="136" operator="containsText" text="3- Bajo">
      <formula>NOT(ISERROR(SEARCH("3- Bajo",D19)))</formula>
    </cfRule>
    <cfRule type="containsText" dxfId="2739" priority="137" operator="containsText" text="4- Bajo">
      <formula>NOT(ISERROR(SEARCH("4- Bajo",D19)))</formula>
    </cfRule>
    <cfRule type="containsText" dxfId="2738" priority="138" operator="containsText" text="1- Bajo">
      <formula>NOT(ISERROR(SEARCH("1- Bajo",D19)))</formula>
    </cfRule>
  </conditionalFormatting>
  <conditionalFormatting sqref="P19:P22">
    <cfRule type="containsText" dxfId="2737" priority="127" operator="containsText" text="3- Moderado">
      <formula>NOT(ISERROR(SEARCH("3- Moderado",P19)))</formula>
    </cfRule>
    <cfRule type="containsText" dxfId="2736" priority="128" operator="containsText" text="6- Moderado">
      <formula>NOT(ISERROR(SEARCH("6- Moderado",P19)))</formula>
    </cfRule>
    <cfRule type="containsText" dxfId="2735" priority="129" operator="containsText" text="4- Moderado">
      <formula>NOT(ISERROR(SEARCH("4- Moderado",P19)))</formula>
    </cfRule>
    <cfRule type="containsText" dxfId="2734" priority="130" operator="containsText" text="3- Bajo">
      <formula>NOT(ISERROR(SEARCH("3- Bajo",P19)))</formula>
    </cfRule>
    <cfRule type="containsText" dxfId="2733" priority="131" operator="containsText" text="4- Bajo">
      <formula>NOT(ISERROR(SEARCH("4- Bajo",P19)))</formula>
    </cfRule>
    <cfRule type="containsText" dxfId="2732" priority="132" operator="containsText" text="1- Bajo">
      <formula>NOT(ISERROR(SEARCH("1- Bajo",P19)))</formula>
    </cfRule>
  </conditionalFormatting>
  <conditionalFormatting sqref="D24">
    <cfRule type="containsText" dxfId="2731" priority="121" operator="containsText" text="3- Moderado">
      <formula>NOT(ISERROR(SEARCH("3- Moderado",D24)))</formula>
    </cfRule>
    <cfRule type="containsText" dxfId="2730" priority="122" operator="containsText" text="6- Moderado">
      <formula>NOT(ISERROR(SEARCH("6- Moderado",D24)))</formula>
    </cfRule>
    <cfRule type="containsText" dxfId="2729" priority="123" operator="containsText" text="4- Moderado">
      <formula>NOT(ISERROR(SEARCH("4- Moderado",D24)))</formula>
    </cfRule>
    <cfRule type="containsText" dxfId="2728" priority="124" operator="containsText" text="3- Bajo">
      <formula>NOT(ISERROR(SEARCH("3- Bajo",D24)))</formula>
    </cfRule>
    <cfRule type="containsText" dxfId="2727" priority="125" operator="containsText" text="4- Bajo">
      <formula>NOT(ISERROR(SEARCH("4- Bajo",D24)))</formula>
    </cfRule>
    <cfRule type="containsText" dxfId="2726" priority="126" operator="containsText" text="1- Bajo">
      <formula>NOT(ISERROR(SEARCH("1- Bajo",D24)))</formula>
    </cfRule>
  </conditionalFormatting>
  <conditionalFormatting sqref="D14">
    <cfRule type="containsText" dxfId="2725" priority="115" operator="containsText" text="3- Moderado">
      <formula>NOT(ISERROR(SEARCH("3- Moderado",D14)))</formula>
    </cfRule>
    <cfRule type="containsText" dxfId="2724" priority="116" operator="containsText" text="6- Moderado">
      <formula>NOT(ISERROR(SEARCH("6- Moderado",D14)))</formula>
    </cfRule>
    <cfRule type="containsText" dxfId="2723" priority="117" operator="containsText" text="4- Moderado">
      <formula>NOT(ISERROR(SEARCH("4- Moderado",D14)))</formula>
    </cfRule>
    <cfRule type="containsText" dxfId="2722" priority="118" operator="containsText" text="3- Bajo">
      <formula>NOT(ISERROR(SEARCH("3- Bajo",D14)))</formula>
    </cfRule>
    <cfRule type="containsText" dxfId="2721" priority="119" operator="containsText" text="4- Bajo">
      <formula>NOT(ISERROR(SEARCH("4- Bajo",D14)))</formula>
    </cfRule>
    <cfRule type="containsText" dxfId="2720" priority="120" operator="containsText" text="1- Bajo">
      <formula>NOT(ISERROR(SEARCH("1- Bajo",D14)))</formula>
    </cfRule>
  </conditionalFormatting>
  <conditionalFormatting sqref="P24:P27">
    <cfRule type="containsText" dxfId="2719" priority="97" operator="containsText" text="3- Moderado">
      <formula>NOT(ISERROR(SEARCH("3- Moderado",P24)))</formula>
    </cfRule>
    <cfRule type="containsText" dxfId="2718" priority="98" operator="containsText" text="6- Moderado">
      <formula>NOT(ISERROR(SEARCH("6- Moderado",P24)))</formula>
    </cfRule>
    <cfRule type="containsText" dxfId="2717" priority="99" operator="containsText" text="4- Moderado">
      <formula>NOT(ISERROR(SEARCH("4- Moderado",P24)))</formula>
    </cfRule>
    <cfRule type="containsText" dxfId="2716" priority="100" operator="containsText" text="3- Bajo">
      <formula>NOT(ISERROR(SEARCH("3- Bajo",P24)))</formula>
    </cfRule>
    <cfRule type="containsText" dxfId="2715" priority="101" operator="containsText" text="4- Bajo">
      <formula>NOT(ISERROR(SEARCH("4- Bajo",P24)))</formula>
    </cfRule>
    <cfRule type="containsText" dxfId="2714" priority="102" operator="containsText" text="1- Bajo">
      <formula>NOT(ISERROR(SEARCH("1- Bajo",P24)))</formula>
    </cfRule>
  </conditionalFormatting>
  <conditionalFormatting sqref="D29">
    <cfRule type="containsText" dxfId="2713" priority="91" operator="containsText" text="3- Moderado">
      <formula>NOT(ISERROR(SEARCH("3- Moderado",D29)))</formula>
    </cfRule>
    <cfRule type="containsText" dxfId="2712" priority="92" operator="containsText" text="6- Moderado">
      <formula>NOT(ISERROR(SEARCH("6- Moderado",D29)))</formula>
    </cfRule>
    <cfRule type="containsText" dxfId="2711" priority="93" operator="containsText" text="4- Moderado">
      <formula>NOT(ISERROR(SEARCH("4- Moderado",D29)))</formula>
    </cfRule>
    <cfRule type="containsText" dxfId="2710" priority="94" operator="containsText" text="3- Bajo">
      <formula>NOT(ISERROR(SEARCH("3- Bajo",D29)))</formula>
    </cfRule>
    <cfRule type="containsText" dxfId="2709" priority="95" operator="containsText" text="4- Bajo">
      <formula>NOT(ISERROR(SEARCH("4- Bajo",D29)))</formula>
    </cfRule>
    <cfRule type="containsText" dxfId="2708" priority="96" operator="containsText" text="1- Bajo">
      <formula>NOT(ISERROR(SEARCH("1- Bajo",D29)))</formula>
    </cfRule>
  </conditionalFormatting>
  <conditionalFormatting sqref="P29:P32">
    <cfRule type="containsText" dxfId="2707" priority="85" operator="containsText" text="3- Moderado">
      <formula>NOT(ISERROR(SEARCH("3- Moderado",P29)))</formula>
    </cfRule>
    <cfRule type="containsText" dxfId="2706" priority="86" operator="containsText" text="6- Moderado">
      <formula>NOT(ISERROR(SEARCH("6- Moderado",P29)))</formula>
    </cfRule>
    <cfRule type="containsText" dxfId="2705" priority="87" operator="containsText" text="4- Moderado">
      <formula>NOT(ISERROR(SEARCH("4- Moderado",P29)))</formula>
    </cfRule>
    <cfRule type="containsText" dxfId="2704" priority="88" operator="containsText" text="3- Bajo">
      <formula>NOT(ISERROR(SEARCH("3- Bajo",P29)))</formula>
    </cfRule>
    <cfRule type="containsText" dxfId="2703" priority="89" operator="containsText" text="4- Bajo">
      <formula>NOT(ISERROR(SEARCH("4- Bajo",P29)))</formula>
    </cfRule>
    <cfRule type="containsText" dxfId="2702" priority="90" operator="containsText" text="1- Bajo">
      <formula>NOT(ISERROR(SEARCH("1- Bajo",P29)))</formula>
    </cfRule>
  </conditionalFormatting>
  <conditionalFormatting sqref="D34">
    <cfRule type="containsText" dxfId="2701" priority="79" operator="containsText" text="3- Moderado">
      <formula>NOT(ISERROR(SEARCH("3- Moderado",D34)))</formula>
    </cfRule>
    <cfRule type="containsText" dxfId="2700" priority="80" operator="containsText" text="6- Moderado">
      <formula>NOT(ISERROR(SEARCH("6- Moderado",D34)))</formula>
    </cfRule>
    <cfRule type="containsText" dxfId="2699" priority="81" operator="containsText" text="4- Moderado">
      <formula>NOT(ISERROR(SEARCH("4- Moderado",D34)))</formula>
    </cfRule>
    <cfRule type="containsText" dxfId="2698" priority="82" operator="containsText" text="3- Bajo">
      <formula>NOT(ISERROR(SEARCH("3- Bajo",D34)))</formula>
    </cfRule>
    <cfRule type="containsText" dxfId="2697" priority="83" operator="containsText" text="4- Bajo">
      <formula>NOT(ISERROR(SEARCH("4- Bajo",D34)))</formula>
    </cfRule>
    <cfRule type="containsText" dxfId="2696" priority="84" operator="containsText" text="1- Bajo">
      <formula>NOT(ISERROR(SEARCH("1- Bajo",D34)))</formula>
    </cfRule>
  </conditionalFormatting>
  <conditionalFormatting sqref="P34:P35">
    <cfRule type="containsText" dxfId="2695" priority="73" operator="containsText" text="3- Moderado">
      <formula>NOT(ISERROR(SEARCH("3- Moderado",P34)))</formula>
    </cfRule>
    <cfRule type="containsText" dxfId="2694" priority="74" operator="containsText" text="6- Moderado">
      <formula>NOT(ISERROR(SEARCH("6- Moderado",P34)))</formula>
    </cfRule>
    <cfRule type="containsText" dxfId="2693" priority="75" operator="containsText" text="4- Moderado">
      <formula>NOT(ISERROR(SEARCH("4- Moderado",P34)))</formula>
    </cfRule>
    <cfRule type="containsText" dxfId="2692" priority="76" operator="containsText" text="3- Bajo">
      <formula>NOT(ISERROR(SEARCH("3- Bajo",P34)))</formula>
    </cfRule>
    <cfRule type="containsText" dxfId="2691" priority="77" operator="containsText" text="4- Bajo">
      <formula>NOT(ISERROR(SEARCH("4- Bajo",P34)))</formula>
    </cfRule>
    <cfRule type="containsText" dxfId="2690" priority="78" operator="containsText" text="1- Bajo">
      <formula>NOT(ISERROR(SEARCH("1- Bajo",P34)))</formula>
    </cfRule>
  </conditionalFormatting>
  <conditionalFormatting sqref="D39">
    <cfRule type="containsText" dxfId="2689" priority="67" operator="containsText" text="3- Moderado">
      <formula>NOT(ISERROR(SEARCH("3- Moderado",D39)))</formula>
    </cfRule>
    <cfRule type="containsText" dxfId="2688" priority="68" operator="containsText" text="6- Moderado">
      <formula>NOT(ISERROR(SEARCH("6- Moderado",D39)))</formula>
    </cfRule>
    <cfRule type="containsText" dxfId="2687" priority="69" operator="containsText" text="4- Moderado">
      <formula>NOT(ISERROR(SEARCH("4- Moderado",D39)))</formula>
    </cfRule>
    <cfRule type="containsText" dxfId="2686" priority="70" operator="containsText" text="3- Bajo">
      <formula>NOT(ISERROR(SEARCH("3- Bajo",D39)))</formula>
    </cfRule>
    <cfRule type="containsText" dxfId="2685" priority="71" operator="containsText" text="4- Bajo">
      <formula>NOT(ISERROR(SEARCH("4- Bajo",D39)))</formula>
    </cfRule>
    <cfRule type="containsText" dxfId="2684" priority="72" operator="containsText" text="1- Bajo">
      <formula>NOT(ISERROR(SEARCH("1- Bajo",D39)))</formula>
    </cfRule>
  </conditionalFormatting>
  <conditionalFormatting sqref="P39:P42">
    <cfRule type="containsText" dxfId="2683" priority="61" operator="containsText" text="3- Moderado">
      <formula>NOT(ISERROR(SEARCH("3- Moderado",P39)))</formula>
    </cfRule>
    <cfRule type="containsText" dxfId="2682" priority="62" operator="containsText" text="6- Moderado">
      <formula>NOT(ISERROR(SEARCH("6- Moderado",P39)))</formula>
    </cfRule>
    <cfRule type="containsText" dxfId="2681" priority="63" operator="containsText" text="4- Moderado">
      <formula>NOT(ISERROR(SEARCH("4- Moderado",P39)))</formula>
    </cfRule>
    <cfRule type="containsText" dxfId="2680" priority="64" operator="containsText" text="3- Bajo">
      <formula>NOT(ISERROR(SEARCH("3- Bajo",P39)))</formula>
    </cfRule>
    <cfRule type="containsText" dxfId="2679" priority="65" operator="containsText" text="4- Bajo">
      <formula>NOT(ISERROR(SEARCH("4- Bajo",P39)))</formula>
    </cfRule>
    <cfRule type="containsText" dxfId="2678" priority="66" operator="containsText" text="1- Bajo">
      <formula>NOT(ISERROR(SEARCH("1- Bajo",P39)))</formula>
    </cfRule>
  </conditionalFormatting>
  <conditionalFormatting sqref="P44:P48">
    <cfRule type="containsText" dxfId="2677" priority="55" operator="containsText" text="3- Moderado">
      <formula>NOT(ISERROR(SEARCH("3- Moderado",P44)))</formula>
    </cfRule>
    <cfRule type="containsText" dxfId="2676" priority="56" operator="containsText" text="6- Moderado">
      <formula>NOT(ISERROR(SEARCH("6- Moderado",P44)))</formula>
    </cfRule>
    <cfRule type="containsText" dxfId="2675" priority="57" operator="containsText" text="4- Moderado">
      <formula>NOT(ISERROR(SEARCH("4- Moderado",P44)))</formula>
    </cfRule>
    <cfRule type="containsText" dxfId="2674" priority="58" operator="containsText" text="3- Bajo">
      <formula>NOT(ISERROR(SEARCH("3- Bajo",P44)))</formula>
    </cfRule>
    <cfRule type="containsText" dxfId="2673" priority="59" operator="containsText" text="4- Bajo">
      <formula>NOT(ISERROR(SEARCH("4- Bajo",P44)))</formula>
    </cfRule>
    <cfRule type="containsText" dxfId="2672" priority="60" operator="containsText" text="1- Bajo">
      <formula>NOT(ISERROR(SEARCH("1- Bajo",P44)))</formula>
    </cfRule>
  </conditionalFormatting>
  <conditionalFormatting sqref="P49:P51">
    <cfRule type="containsText" dxfId="2671" priority="49" operator="containsText" text="3- Moderado">
      <formula>NOT(ISERROR(SEARCH("3- Moderado",P49)))</formula>
    </cfRule>
    <cfRule type="containsText" dxfId="2670" priority="50" operator="containsText" text="6- Moderado">
      <formula>NOT(ISERROR(SEARCH("6- Moderado",P49)))</formula>
    </cfRule>
    <cfRule type="containsText" dxfId="2669" priority="51" operator="containsText" text="4- Moderado">
      <formula>NOT(ISERROR(SEARCH("4- Moderado",P49)))</formula>
    </cfRule>
    <cfRule type="containsText" dxfId="2668" priority="52" operator="containsText" text="3- Bajo">
      <formula>NOT(ISERROR(SEARCH("3- Bajo",P49)))</formula>
    </cfRule>
    <cfRule type="containsText" dxfId="2667" priority="53" operator="containsText" text="4- Bajo">
      <formula>NOT(ISERROR(SEARCH("4- Bajo",P49)))</formula>
    </cfRule>
    <cfRule type="containsText" dxfId="2666" priority="54" operator="containsText" text="1- Bajo">
      <formula>NOT(ISERROR(SEARCH("1- Bajo",P49)))</formula>
    </cfRule>
  </conditionalFormatting>
  <conditionalFormatting sqref="P54:P58">
    <cfRule type="containsText" dxfId="2665" priority="43" operator="containsText" text="3- Moderado">
      <formula>NOT(ISERROR(SEARCH("3- Moderado",P54)))</formula>
    </cfRule>
    <cfRule type="containsText" dxfId="2664" priority="44" operator="containsText" text="6- Moderado">
      <formula>NOT(ISERROR(SEARCH("6- Moderado",P54)))</formula>
    </cfRule>
    <cfRule type="containsText" dxfId="2663" priority="45" operator="containsText" text="4- Moderado">
      <formula>NOT(ISERROR(SEARCH("4- Moderado",P54)))</formula>
    </cfRule>
    <cfRule type="containsText" dxfId="2662" priority="46" operator="containsText" text="3- Bajo">
      <formula>NOT(ISERROR(SEARCH("3- Bajo",P54)))</formula>
    </cfRule>
    <cfRule type="containsText" dxfId="2661" priority="47" operator="containsText" text="4- Bajo">
      <formula>NOT(ISERROR(SEARCH("4- Bajo",P54)))</formula>
    </cfRule>
    <cfRule type="containsText" dxfId="2660" priority="48" operator="containsText" text="1- Bajo">
      <formula>NOT(ISERROR(SEARCH("1- Bajo",P54)))</formula>
    </cfRule>
  </conditionalFormatting>
  <conditionalFormatting sqref="P59:P62">
    <cfRule type="containsText" dxfId="2659" priority="37" operator="containsText" text="3- Moderado">
      <formula>NOT(ISERROR(SEARCH("3- Moderado",P59)))</formula>
    </cfRule>
    <cfRule type="containsText" dxfId="2658" priority="38" operator="containsText" text="6- Moderado">
      <formula>NOT(ISERROR(SEARCH("6- Moderado",P59)))</formula>
    </cfRule>
    <cfRule type="containsText" dxfId="2657" priority="39" operator="containsText" text="4- Moderado">
      <formula>NOT(ISERROR(SEARCH("4- Moderado",P59)))</formula>
    </cfRule>
    <cfRule type="containsText" dxfId="2656" priority="40" operator="containsText" text="3- Bajo">
      <formula>NOT(ISERROR(SEARCH("3- Bajo",P59)))</formula>
    </cfRule>
    <cfRule type="containsText" dxfId="2655" priority="41" operator="containsText" text="4- Bajo">
      <formula>NOT(ISERROR(SEARCH("4- Bajo",P59)))</formula>
    </cfRule>
    <cfRule type="containsText" dxfId="2654" priority="42" operator="containsText" text="1- Bajo">
      <formula>NOT(ISERROR(SEARCH("1- Bajo",P59)))</formula>
    </cfRule>
  </conditionalFormatting>
  <conditionalFormatting sqref="F54">
    <cfRule type="containsText" dxfId="2653" priority="31" operator="containsText" text="3- Moderado">
      <formula>NOT(ISERROR(SEARCH("3- Moderado",F54)))</formula>
    </cfRule>
    <cfRule type="containsText" dxfId="2652" priority="32" operator="containsText" text="6- Moderado">
      <formula>NOT(ISERROR(SEARCH("6- Moderado",F54)))</formula>
    </cfRule>
    <cfRule type="containsText" dxfId="2651" priority="33" operator="containsText" text="4- Moderado">
      <formula>NOT(ISERROR(SEARCH("4- Moderado",F54)))</formula>
    </cfRule>
    <cfRule type="containsText" dxfId="2650" priority="34" operator="containsText" text="3- Bajo">
      <formula>NOT(ISERROR(SEARCH("3- Bajo",F54)))</formula>
    </cfRule>
    <cfRule type="containsText" dxfId="2649" priority="35" operator="containsText" text="4- Bajo">
      <formula>NOT(ISERROR(SEARCH("4- Bajo",F54)))</formula>
    </cfRule>
    <cfRule type="containsText" dxfId="2648" priority="36" operator="containsText" text="1- Bajo">
      <formula>NOT(ISERROR(SEARCH("1- Bajo",F54)))</formula>
    </cfRule>
  </conditionalFormatting>
  <conditionalFormatting sqref="F59">
    <cfRule type="containsText" dxfId="2647" priority="7" operator="containsText" text="3- Moderado">
      <formula>NOT(ISERROR(SEARCH("3- Moderado",F59)))</formula>
    </cfRule>
    <cfRule type="containsText" dxfId="2646" priority="8" operator="containsText" text="6- Moderado">
      <formula>NOT(ISERROR(SEARCH("6- Moderado",F59)))</formula>
    </cfRule>
    <cfRule type="containsText" dxfId="2645" priority="9" operator="containsText" text="4- Moderado">
      <formula>NOT(ISERROR(SEARCH("4- Moderado",F59)))</formula>
    </cfRule>
    <cfRule type="containsText" dxfId="2644" priority="10" operator="containsText" text="3- Bajo">
      <formula>NOT(ISERROR(SEARCH("3- Bajo",F59)))</formula>
    </cfRule>
    <cfRule type="containsText" dxfId="2643" priority="11" operator="containsText" text="4- Bajo">
      <formula>NOT(ISERROR(SEARCH("4- Bajo",F59)))</formula>
    </cfRule>
    <cfRule type="containsText" dxfId="2642" priority="12" operator="containsText" text="1- Bajo">
      <formula>NOT(ISERROR(SEARCH("1- Bajo",F59)))</formula>
    </cfRule>
  </conditionalFormatting>
  <conditionalFormatting sqref="D59">
    <cfRule type="containsText" dxfId="2641" priority="1" operator="containsText" text="3- Moderado">
      <formula>NOT(ISERROR(SEARCH("3- Moderado",D59)))</formula>
    </cfRule>
    <cfRule type="containsText" dxfId="2640" priority="2" operator="containsText" text="6- Moderado">
      <formula>NOT(ISERROR(SEARCH("6- Moderado",D59)))</formula>
    </cfRule>
    <cfRule type="containsText" dxfId="2639" priority="3" operator="containsText" text="4- Moderado">
      <formula>NOT(ISERROR(SEARCH("4- Moderado",D59)))</formula>
    </cfRule>
    <cfRule type="containsText" dxfId="2638" priority="4" operator="containsText" text="3- Bajo">
      <formula>NOT(ISERROR(SEARCH("3- Bajo",D59)))</formula>
    </cfRule>
    <cfRule type="containsText" dxfId="2637" priority="5" operator="containsText" text="4- Bajo">
      <formula>NOT(ISERROR(SEARCH("4- Bajo",D59)))</formula>
    </cfRule>
    <cfRule type="containsText" dxfId="2636" priority="6" operator="containsText" text="1- Bajo">
      <formula>NOT(ISERROR(SEARCH("1- Bajo",D59)))</formula>
    </cfRule>
  </conditionalFormatting>
  <dataValidations count="1">
    <dataValidation allowBlank="1" showInputMessage="1" showErrorMessage="1" prompt="Enunciar cuál es el control" sqref="P13:P16 P10:P11 P18:P19 P24 P29 P34 P39 P44 P49 P54" xr:uid="{61608951-B30F-46D6-9B55-58D8D41F5FD9}"/>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93" operator="containsText" id="{85F911A9-FF11-4B11-A4CC-F406EAB53E70}">
            <xm:f>NOT(ISERROR(SEARCH('Tabla probabilidad'!$B$5,I10)))</xm:f>
            <xm:f>'Tabla probabilidad'!$B$5</xm:f>
            <x14:dxf>
              <font>
                <color rgb="FF006100"/>
              </font>
              <fill>
                <patternFill>
                  <bgColor rgb="FFC6EFCE"/>
                </patternFill>
              </fill>
            </x14:dxf>
          </x14:cfRule>
          <x14:cfRule type="containsText" priority="994"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725" operator="containsText" id="{130BBF8F-6F36-4C1F-BB40-DA538C9DA4BA}">
            <xm:f>NOT(ISERROR(SEARCH('Tabla probabilidad'!$B$5,I14)))</xm:f>
            <xm:f>'Tabla probabilidad'!$B$5</xm:f>
            <x14:dxf>
              <font>
                <color rgb="FF006100"/>
              </font>
              <fill>
                <patternFill>
                  <bgColor rgb="FFC6EFCE"/>
                </patternFill>
              </fill>
            </x14:dxf>
          </x14:cfRule>
          <x14:cfRule type="containsText" priority="726" operator="containsText" id="{0DBD8F32-72F4-47FE-A8E8-92CA123A277C}">
            <xm:f>NOT(ISERROR(SEARCH('Tabla probabilidad'!$B$5,I14)))</xm:f>
            <xm:f>'Tabla probabilidad'!$B$5</xm:f>
            <x14:dxf>
              <font>
                <color rgb="FF9C0006"/>
              </font>
              <fill>
                <patternFill>
                  <bgColor rgb="FFFFC7CE"/>
                </patternFill>
              </fill>
            </x14:dxf>
          </x14:cfRule>
          <xm:sqref>I14 I19 I24</xm:sqref>
        </x14:conditionalFormatting>
        <x14:conditionalFormatting xmlns:xm="http://schemas.microsoft.com/office/excel/2006/main">
          <x14:cfRule type="containsText" priority="565" operator="containsText" id="{DF7D542B-1BF1-4317-8F9F-9E217298398A}">
            <xm:f>NOT(ISERROR(SEARCH('Tabla probabilidad'!$B$5,I29)))</xm:f>
            <xm:f>'Tabla probabilidad'!$B$5</xm:f>
            <x14:dxf>
              <font>
                <color rgb="FF006100"/>
              </font>
              <fill>
                <patternFill>
                  <bgColor rgb="FFC6EFCE"/>
                </patternFill>
              </fill>
            </x14:dxf>
          </x14:cfRule>
          <x14:cfRule type="containsText" priority="566" operator="containsText" id="{588CF624-76F0-4DA9-B250-68F531E8679C}">
            <xm:f>NOT(ISERROR(SEARCH('Tabla probabilidad'!$B$5,I29)))</xm:f>
            <xm:f>'Tabla probabilidad'!$B$5</xm:f>
            <x14:dxf>
              <font>
                <color rgb="FF9C0006"/>
              </font>
              <fill>
                <patternFill>
                  <bgColor rgb="FFFFC7CE"/>
                </patternFill>
              </fill>
            </x14:dxf>
          </x14:cfRule>
          <xm:sqref>I29 I34 I39</xm:sqref>
        </x14:conditionalFormatting>
        <x14:conditionalFormatting xmlns:xm="http://schemas.microsoft.com/office/excel/2006/main">
          <x14:cfRule type="containsText" priority="347" operator="containsText" id="{D71E484F-FE07-4D18-8E45-7EB7DDE70E2C}">
            <xm:f>NOT(ISERROR(SEARCH('Tabla probabilidad'!$B$5,I44)))</xm:f>
            <xm:f>'Tabla probabilidad'!$B$5</xm:f>
            <x14:dxf>
              <font>
                <color rgb="FF006100"/>
              </font>
              <fill>
                <patternFill>
                  <bgColor rgb="FFC6EFCE"/>
                </patternFill>
              </fill>
            </x14:dxf>
          </x14:cfRule>
          <x14:cfRule type="containsText" priority="348" operator="containsText" id="{DC4E61ED-7433-4BAB-A2FA-262F21FE4597}">
            <xm:f>NOT(ISERROR(SEARCH('Tabla probabilidad'!$B$5,I44)))</xm:f>
            <xm:f>'Tabla probabilidad'!$B$5</xm:f>
            <x14:dxf>
              <font>
                <color rgb="FF9C0006"/>
              </font>
              <fill>
                <patternFill>
                  <bgColor rgb="FFFFC7CE"/>
                </patternFill>
              </fill>
            </x14:dxf>
          </x14:cfRule>
          <xm:sqref>I44</xm:sqref>
        </x14:conditionalFormatting>
        <x14:conditionalFormatting xmlns:xm="http://schemas.microsoft.com/office/excel/2006/main">
          <x14:cfRule type="containsText" priority="277" operator="containsText" id="{91325732-CCEB-40E7-9A2C-98900CB15E77}">
            <xm:f>NOT(ISERROR(SEARCH('Tabla probabilidad'!$B$5,I49)))</xm:f>
            <xm:f>'Tabla probabilidad'!$B$5</xm:f>
            <x14:dxf>
              <font>
                <color rgb="FF006100"/>
              </font>
              <fill>
                <patternFill>
                  <bgColor rgb="FFC6EFCE"/>
                </patternFill>
              </fill>
            </x14:dxf>
          </x14:cfRule>
          <x14:cfRule type="containsText" priority="278" operator="containsText" id="{36243104-5BAC-4A7B-8705-D48F4AC59121}">
            <xm:f>NOT(ISERROR(SEARCH('Tabla probabilidad'!$B$5,I49)))</xm:f>
            <xm:f>'Tabla probabilidad'!$B$5</xm:f>
            <x14:dxf>
              <font>
                <color rgb="FF9C0006"/>
              </font>
              <fill>
                <patternFill>
                  <bgColor rgb="FFFFC7CE"/>
                </patternFill>
              </fill>
            </x14:dxf>
          </x14:cfRule>
          <xm:sqref>I49</xm:sqref>
        </x14:conditionalFormatting>
        <x14:conditionalFormatting xmlns:xm="http://schemas.microsoft.com/office/excel/2006/main">
          <x14:cfRule type="containsText" priority="207" operator="containsText" id="{3498E6D8-7225-4046-93C9-2583E1784B5A}">
            <xm:f>NOT(ISERROR(SEARCH('Tabla probabilidad'!$B$5,I54)))</xm:f>
            <xm:f>'Tabla probabilidad'!$B$5</xm:f>
            <x14:dxf>
              <font>
                <color rgb="FF006100"/>
              </font>
              <fill>
                <patternFill>
                  <bgColor rgb="FFC6EFCE"/>
                </patternFill>
              </fill>
            </x14:dxf>
          </x14:cfRule>
          <x14:cfRule type="containsText" priority="208" operator="containsText" id="{E63BDDF0-19FD-41FB-A743-3056F46EF7F2}">
            <xm:f>NOT(ISERROR(SEARCH('Tabla probabilidad'!$B$5,I54)))</xm:f>
            <xm:f>'Tabla probabilidad'!$B$5</xm:f>
            <x14:dxf>
              <font>
                <color rgb="FF9C0006"/>
              </font>
              <fill>
                <patternFill>
                  <bgColor rgb="FFFFC7CE"/>
                </patternFill>
              </fill>
            </x14:dxf>
          </x14:cfRule>
          <xm:sqref>I54 I59 I64</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F6152631-F681-4C4E-BD91-BCB01166AE87}">
          <x14:formula1>
            <xm:f>LISTA!$J$3:$J$4</xm:f>
          </x14:formula1>
          <xm:sqref>AN10 AN14 AN19 AN24 AN29 AN34 AN39 AN44 AN49 AN54 AN59</xm:sqref>
        </x14:dataValidation>
        <x14:dataValidation type="list" allowBlank="1" showInputMessage="1" showErrorMessage="1" xr:uid="{270C6AF1-470F-403E-AB6A-1DF3F7D25A9D}">
          <x14:formula1>
            <xm:f>LISTA!$K$3:$K$6</xm:f>
          </x14:formula1>
          <xm:sqref>AH10 AH14 AH59 AH24 AH29 AH34 AH39 AH44 AH49 AH54 AH19 AH64</xm:sqref>
        </x14:dataValidation>
        <x14:dataValidation type="list" allowBlank="1" showInputMessage="1" showErrorMessage="1" xr:uid="{55F41AD7-F2FF-47D8-8429-7EF993D60E0F}">
          <x14:formula1>
            <xm:f>LISTA!$E$3:$E$5</xm:f>
          </x14:formula1>
          <xm:sqref>R10:R63</xm:sqref>
        </x14:dataValidation>
        <x14:dataValidation type="list" allowBlank="1" showInputMessage="1" showErrorMessage="1" xr:uid="{94376D5C-53F0-4688-9515-A14D1E0F7D9F}">
          <x14:formula1>
            <xm:f>LISTA!$F$3:$F$4</xm:f>
          </x14:formula1>
          <xm:sqref>S10:S63</xm:sqref>
        </x14:dataValidation>
        <x14:dataValidation type="list" allowBlank="1" showInputMessage="1" showErrorMessage="1" xr:uid="{B499CAED-1749-4DA2-99B1-B5FB19D917D8}">
          <x14:formula1>
            <xm:f>LISTA!$G$3:$G$4</xm:f>
          </x14:formula1>
          <xm:sqref>U10:U63</xm:sqref>
        </x14:dataValidation>
        <x14:dataValidation type="list" allowBlank="1" showInputMessage="1" showErrorMessage="1" xr:uid="{829348BB-3BA9-4F51-A95A-54A0B35C6704}">
          <x14:formula1>
            <xm:f>LISTA!$H$3:$H$4</xm:f>
          </x14:formula1>
          <xm:sqref>V10:V63</xm:sqref>
        </x14:dataValidation>
        <x14:dataValidation type="list" allowBlank="1" showInputMessage="1" showErrorMessage="1" xr:uid="{68E9454F-9727-41CD-95D8-6CCA21FDBA47}">
          <x14:formula1>
            <xm:f>LISTA!$I$3:$I$4</xm:f>
          </x14:formula1>
          <xm:sqref>W10:W63</xm:sqref>
        </x14:dataValidation>
        <x14:dataValidation type="list" allowBlank="1" showInputMessage="1" showErrorMessage="1" xr:uid="{3F1B1000-8CD2-4732-A507-20A58C38F3E8}">
          <x14:formula1>
            <xm:f>LISTA!$C$3:$C$10</xm:f>
          </x14:formula1>
          <xm:sqref>G10:G58</xm:sqref>
        </x14:dataValidation>
        <x14:dataValidation type="list" allowBlank="1" showInputMessage="1" showErrorMessage="1" xr:uid="{3C9F1541-7D6F-40D4-9706-FE4CB23C2382}">
          <x14:formula1>
            <xm:f>LISTA!$D$3:$D$31</xm:f>
          </x14:formula1>
          <xm:sqref>K10:K68</xm:sqref>
        </x14:dataValidation>
        <x14:dataValidation type="list" allowBlank="1" showInputMessage="1" showErrorMessage="1" xr:uid="{90AA8A76-33C7-489A-9B88-625243A4135E}">
          <x14:formula1>
            <xm:f>LISTA!$B$3:$B$9</xm:f>
          </x14:formula1>
          <xm:sqref>C10:C58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83721-0FF2-4607-A9F1-DCF8BA3148B7}">
  <sheetPr>
    <tabColor theme="9" tint="0.39997558519241921"/>
  </sheetPr>
  <dimension ref="A3:I7"/>
  <sheetViews>
    <sheetView topLeftCell="D1" zoomScale="69" zoomScaleNormal="69" workbookViewId="0">
      <selection activeCell="G9" sqref="G9"/>
    </sheetView>
  </sheetViews>
  <sheetFormatPr baseColWidth="10" defaultColWidth="11.44140625" defaultRowHeight="14.4" x14ac:dyDescent="0.3"/>
  <cols>
    <col min="1" max="1" width="27.44140625" style="7" customWidth="1"/>
    <col min="2" max="2" width="33.33203125" style="7" customWidth="1"/>
    <col min="3" max="3" width="70.5546875" style="7" customWidth="1"/>
    <col min="4" max="4" width="46.5546875" style="7" customWidth="1"/>
    <col min="5" max="5" width="40.44140625" style="7" customWidth="1"/>
    <col min="6" max="6" width="41.33203125" style="7" customWidth="1"/>
    <col min="7" max="7" width="47.6640625" style="7" customWidth="1"/>
    <col min="8" max="8" width="42.88671875" style="7" customWidth="1"/>
    <col min="9" max="9" width="34" style="7" customWidth="1"/>
    <col min="10" max="16384" width="11.44140625" style="7"/>
  </cols>
  <sheetData>
    <row r="3" spans="1:9" x14ac:dyDescent="0.3">
      <c r="A3" s="445" t="s">
        <v>12</v>
      </c>
      <c r="B3" s="445"/>
      <c r="C3" s="445"/>
      <c r="D3" s="445"/>
      <c r="E3" s="445"/>
      <c r="F3" s="445"/>
      <c r="G3" s="445"/>
      <c r="H3" s="445"/>
    </row>
    <row r="4" spans="1:9" x14ac:dyDescent="0.3">
      <c r="A4" s="445"/>
      <c r="B4" s="445"/>
      <c r="C4" s="445"/>
      <c r="D4" s="445"/>
      <c r="E4" s="445"/>
      <c r="F4" s="445"/>
      <c r="G4" s="445"/>
      <c r="H4" s="445"/>
    </row>
    <row r="5" spans="1:9" ht="33" thickBot="1" x14ac:dyDescent="0.35">
      <c r="A5" s="19"/>
      <c r="B5" s="19"/>
      <c r="C5" s="19"/>
      <c r="D5" s="19"/>
      <c r="E5" s="19"/>
      <c r="F5" s="19"/>
      <c r="G5" s="19"/>
      <c r="H5" s="19"/>
    </row>
    <row r="6" spans="1:9" ht="71.25" customHeight="1" thickBot="1" x14ac:dyDescent="0.35">
      <c r="A6" s="446" t="s">
        <v>12</v>
      </c>
      <c r="B6" s="84" t="s">
        <v>93</v>
      </c>
      <c r="C6" s="85" t="s">
        <v>94</v>
      </c>
      <c r="D6" s="85" t="s">
        <v>95</v>
      </c>
      <c r="E6" s="85" t="s">
        <v>96</v>
      </c>
      <c r="F6" s="85" t="s">
        <v>97</v>
      </c>
      <c r="G6" s="163" t="s">
        <v>98</v>
      </c>
      <c r="H6" s="84" t="s">
        <v>99</v>
      </c>
      <c r="I6" s="84" t="s">
        <v>357</v>
      </c>
    </row>
    <row r="7" spans="1:9" ht="265.5" customHeight="1" thickBot="1" x14ac:dyDescent="0.35">
      <c r="A7" s="447"/>
      <c r="B7" s="20" t="s">
        <v>100</v>
      </c>
      <c r="C7" s="20" t="s">
        <v>101</v>
      </c>
      <c r="D7" s="20" t="s">
        <v>102</v>
      </c>
      <c r="E7" s="20" t="s">
        <v>103</v>
      </c>
      <c r="F7" s="20" t="s">
        <v>104</v>
      </c>
      <c r="G7" s="21" t="s">
        <v>105</v>
      </c>
      <c r="H7" s="192" t="s">
        <v>106</v>
      </c>
      <c r="I7" s="192" t="s">
        <v>358</v>
      </c>
    </row>
  </sheetData>
  <mergeCells count="2">
    <mergeCell ref="A3:H4"/>
    <mergeCell ref="A6:A7"/>
  </mergeCells>
  <pageMargins left="0.7" right="0.7" top="0.75" bottom="0.75" header="0.3" footer="0.3"/>
  <pageSetup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10667-3AFD-47FD-9605-A490F90675A5}">
  <sheetPr>
    <tabColor rgb="FF00B0F0"/>
  </sheetPr>
  <dimension ref="A1:EG735"/>
  <sheetViews>
    <sheetView zoomScale="90" zoomScaleNormal="90" workbookViewId="0">
      <selection activeCell="B7" sqref="B7"/>
    </sheetView>
  </sheetViews>
  <sheetFormatPr baseColWidth="10" defaultRowHeight="14.4" x14ac:dyDescent="0.3"/>
  <cols>
    <col min="2" max="2" width="24.109375" customWidth="1"/>
    <col min="3" max="3" width="75.6640625" customWidth="1"/>
    <col min="4" max="4" width="29.88671875" customWidth="1"/>
    <col min="32" max="137" width="11.44140625" style="121"/>
  </cols>
  <sheetData>
    <row r="1" spans="1:31" s="121" customFormat="1" x14ac:dyDescent="0.3"/>
    <row r="2" spans="1:31" ht="22.8" x14ac:dyDescent="0.3">
      <c r="A2" s="7"/>
      <c r="B2" s="448" t="s">
        <v>107</v>
      </c>
      <c r="C2" s="448"/>
      <c r="D2" s="448"/>
      <c r="E2" s="7"/>
      <c r="F2" s="7"/>
      <c r="G2" s="7"/>
      <c r="H2" s="7"/>
      <c r="I2" s="7"/>
      <c r="J2" s="7"/>
      <c r="K2" s="7"/>
      <c r="L2" s="7"/>
      <c r="M2" s="7"/>
      <c r="N2" s="7"/>
      <c r="O2" s="7"/>
      <c r="P2" s="7"/>
      <c r="Q2" s="7"/>
      <c r="R2" s="7"/>
      <c r="S2" s="7"/>
      <c r="T2" s="7"/>
      <c r="U2" s="7"/>
      <c r="V2" s="7"/>
      <c r="W2" s="7"/>
      <c r="X2" s="7"/>
      <c r="Y2" s="7"/>
      <c r="Z2" s="7"/>
      <c r="AA2" s="7"/>
      <c r="AB2" s="7"/>
      <c r="AC2" s="7"/>
      <c r="AD2" s="7"/>
      <c r="AE2" s="7"/>
    </row>
    <row r="3" spans="1:31" x14ac:dyDescent="0.3">
      <c r="A3" s="7"/>
      <c r="B3" s="110"/>
      <c r="C3" s="110"/>
      <c r="D3" s="110"/>
      <c r="E3" s="7"/>
      <c r="F3" s="7"/>
      <c r="G3" s="7"/>
      <c r="H3" s="7"/>
      <c r="I3" s="7"/>
      <c r="J3" s="7"/>
      <c r="K3" s="7"/>
      <c r="L3" s="7"/>
      <c r="M3" s="7"/>
      <c r="N3" s="7"/>
      <c r="O3" s="7"/>
      <c r="P3" s="7"/>
      <c r="Q3" s="7"/>
      <c r="R3" s="7"/>
      <c r="S3" s="7"/>
      <c r="T3" s="7"/>
      <c r="U3" s="7"/>
      <c r="V3" s="7"/>
      <c r="W3" s="7"/>
      <c r="X3" s="7"/>
      <c r="Y3" s="7"/>
      <c r="Z3" s="7"/>
      <c r="AA3" s="7"/>
      <c r="AB3" s="7"/>
      <c r="AC3" s="7"/>
      <c r="AD3" s="7"/>
      <c r="AE3" s="7"/>
    </row>
    <row r="4" spans="1:31" ht="22.8" x14ac:dyDescent="0.3">
      <c r="A4" s="7"/>
      <c r="B4" s="22"/>
      <c r="C4" s="124" t="s">
        <v>108</v>
      </c>
      <c r="D4" s="124" t="s">
        <v>109</v>
      </c>
      <c r="E4" s="7"/>
      <c r="F4" s="7"/>
      <c r="G4" s="7"/>
      <c r="H4" s="7"/>
      <c r="I4" s="7"/>
      <c r="J4" s="7"/>
      <c r="K4" s="7"/>
      <c r="L4" s="7"/>
      <c r="M4" s="7"/>
      <c r="N4" s="7"/>
      <c r="O4" s="7"/>
      <c r="P4" s="7"/>
      <c r="Q4" s="7"/>
      <c r="R4" s="7"/>
      <c r="S4" s="7"/>
      <c r="T4" s="7"/>
      <c r="U4" s="7"/>
      <c r="V4" s="7"/>
      <c r="W4" s="7"/>
      <c r="X4" s="7"/>
      <c r="Y4" s="7"/>
      <c r="Z4" s="7"/>
      <c r="AA4" s="7"/>
      <c r="AB4" s="7"/>
      <c r="AC4" s="7"/>
      <c r="AD4" s="7"/>
      <c r="AE4" s="7"/>
    </row>
    <row r="5" spans="1:31" ht="45.6" x14ac:dyDescent="0.3">
      <c r="A5" s="7"/>
      <c r="B5" s="125" t="s">
        <v>110</v>
      </c>
      <c r="C5" s="126" t="s">
        <v>381</v>
      </c>
      <c r="D5" s="127">
        <v>0.2</v>
      </c>
      <c r="E5" s="7"/>
      <c r="F5" s="7"/>
      <c r="G5" s="7"/>
      <c r="H5" s="7"/>
      <c r="I5" s="7"/>
      <c r="J5" s="7"/>
      <c r="K5" s="7"/>
      <c r="L5" s="7"/>
      <c r="M5" s="7"/>
      <c r="N5" s="7"/>
      <c r="O5" s="7"/>
      <c r="P5" s="7"/>
      <c r="Q5" s="7"/>
      <c r="R5" s="7"/>
      <c r="S5" s="7"/>
      <c r="T5" s="7"/>
      <c r="U5" s="7"/>
      <c r="V5" s="7"/>
      <c r="W5" s="7"/>
      <c r="X5" s="7"/>
      <c r="Y5" s="7"/>
      <c r="Z5" s="7"/>
      <c r="AA5" s="7"/>
      <c r="AB5" s="7"/>
      <c r="AC5" s="7"/>
      <c r="AD5" s="7"/>
      <c r="AE5" s="7"/>
    </row>
    <row r="6" spans="1:31" ht="45.6" x14ac:dyDescent="0.3">
      <c r="A6" s="7"/>
      <c r="B6" s="128" t="s">
        <v>111</v>
      </c>
      <c r="C6" s="129" t="s">
        <v>112</v>
      </c>
      <c r="D6" s="130">
        <v>0.4</v>
      </c>
      <c r="E6" s="7"/>
      <c r="F6" s="7"/>
      <c r="G6" s="7"/>
      <c r="H6" s="7"/>
      <c r="I6" s="7"/>
      <c r="J6" s="7"/>
      <c r="K6" s="7"/>
      <c r="L6" s="7"/>
      <c r="M6" s="7"/>
      <c r="N6" s="7"/>
      <c r="O6" s="7"/>
      <c r="P6" s="7"/>
      <c r="Q6" s="7"/>
      <c r="R6" s="7"/>
      <c r="S6" s="7"/>
      <c r="T6" s="7"/>
      <c r="U6" s="7"/>
      <c r="V6" s="7"/>
      <c r="W6" s="7"/>
      <c r="X6" s="7"/>
      <c r="Y6" s="7"/>
      <c r="Z6" s="7"/>
      <c r="AA6" s="7"/>
      <c r="AB6" s="7"/>
      <c r="AC6" s="7"/>
      <c r="AD6" s="7"/>
      <c r="AE6" s="7"/>
    </row>
    <row r="7" spans="1:31" ht="45.6" x14ac:dyDescent="0.3">
      <c r="A7" s="7"/>
      <c r="B7" s="131" t="s">
        <v>113</v>
      </c>
      <c r="C7" s="129" t="s">
        <v>114</v>
      </c>
      <c r="D7" s="130">
        <v>0.6</v>
      </c>
      <c r="E7" s="7"/>
      <c r="F7" s="7"/>
      <c r="G7" s="7"/>
      <c r="H7" s="7"/>
      <c r="I7" s="7"/>
      <c r="J7" s="7"/>
      <c r="K7" s="7"/>
      <c r="L7" s="7"/>
      <c r="M7" s="7"/>
      <c r="N7" s="7"/>
      <c r="O7" s="7"/>
      <c r="P7" s="7"/>
      <c r="Q7" s="7"/>
      <c r="R7" s="7"/>
      <c r="S7" s="7"/>
      <c r="T7" s="7"/>
      <c r="U7" s="7"/>
      <c r="V7" s="7"/>
      <c r="W7" s="7"/>
      <c r="X7" s="7"/>
      <c r="Y7" s="7"/>
      <c r="Z7" s="7"/>
      <c r="AA7" s="7"/>
      <c r="AB7" s="7"/>
      <c r="AC7" s="7"/>
      <c r="AD7" s="7"/>
      <c r="AE7" s="7"/>
    </row>
    <row r="8" spans="1:31" ht="68.400000000000006" x14ac:dyDescent="0.3">
      <c r="A8" s="7"/>
      <c r="B8" s="132" t="s">
        <v>115</v>
      </c>
      <c r="C8" s="129" t="s">
        <v>116</v>
      </c>
      <c r="D8" s="130">
        <v>0.8</v>
      </c>
      <c r="E8" s="7"/>
      <c r="F8" s="7"/>
      <c r="G8" s="7"/>
      <c r="H8" s="7"/>
      <c r="I8" s="7"/>
      <c r="J8" s="7"/>
      <c r="K8" s="7"/>
      <c r="L8" s="7"/>
      <c r="M8" s="7"/>
      <c r="N8" s="7"/>
      <c r="O8" s="7"/>
      <c r="P8" s="7"/>
      <c r="Q8" s="7"/>
      <c r="R8" s="7"/>
      <c r="S8" s="7"/>
      <c r="T8" s="7"/>
      <c r="U8" s="7"/>
      <c r="V8" s="7"/>
      <c r="W8" s="7"/>
      <c r="X8" s="7"/>
      <c r="Y8" s="7"/>
      <c r="Z8" s="7"/>
      <c r="AA8" s="7"/>
      <c r="AB8" s="7"/>
      <c r="AC8" s="7"/>
      <c r="AD8" s="7"/>
      <c r="AE8" s="7"/>
    </row>
    <row r="9" spans="1:31" ht="45.6" x14ac:dyDescent="0.3">
      <c r="A9" s="7"/>
      <c r="B9" s="133" t="s">
        <v>117</v>
      </c>
      <c r="C9" s="129" t="s">
        <v>118</v>
      </c>
      <c r="D9" s="130">
        <v>1</v>
      </c>
      <c r="E9" s="7"/>
      <c r="F9" s="7"/>
      <c r="G9" s="7"/>
      <c r="H9" s="7"/>
      <c r="I9" s="7"/>
      <c r="J9" s="7"/>
      <c r="K9" s="7"/>
      <c r="L9" s="7"/>
      <c r="M9" s="7"/>
      <c r="N9" s="7"/>
      <c r="O9" s="7"/>
      <c r="P9" s="7"/>
      <c r="Q9" s="7"/>
      <c r="R9" s="7"/>
      <c r="S9" s="7"/>
      <c r="T9" s="7"/>
      <c r="U9" s="7"/>
      <c r="V9" s="7"/>
      <c r="W9" s="7"/>
      <c r="X9" s="7"/>
      <c r="Y9" s="7"/>
      <c r="Z9" s="7"/>
      <c r="AA9" s="7"/>
      <c r="AB9" s="7"/>
      <c r="AC9" s="7"/>
      <c r="AD9" s="7"/>
      <c r="AE9" s="7"/>
    </row>
    <row r="10" spans="1:31" x14ac:dyDescent="0.3">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x14ac:dyDescent="0.3">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x14ac:dyDescent="0.3">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x14ac:dyDescent="0.3">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x14ac:dyDescent="0.3">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x14ac:dyDescent="0.3">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x14ac:dyDescent="0.3">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x14ac:dyDescent="0.3">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x14ac:dyDescent="0.3">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x14ac:dyDescent="0.3">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x14ac:dyDescent="0.3">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x14ac:dyDescent="0.3">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x14ac:dyDescent="0.3">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x14ac:dyDescent="0.3">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x14ac:dyDescent="0.3">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x14ac:dyDescent="0.3">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x14ac:dyDescent="0.3">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x14ac:dyDescent="0.3">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x14ac:dyDescent="0.3">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x14ac:dyDescent="0.3">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x14ac:dyDescent="0.3">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x14ac:dyDescent="0.3">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x14ac:dyDescent="0.3">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x14ac:dyDescent="0.3">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121" customFormat="1" x14ac:dyDescent="0.3"/>
    <row r="35" spans="1:31" s="121" customFormat="1" x14ac:dyDescent="0.3"/>
    <row r="36" spans="1:31" s="121" customFormat="1" x14ac:dyDescent="0.3"/>
    <row r="37" spans="1:31" s="121" customFormat="1" x14ac:dyDescent="0.3"/>
    <row r="38" spans="1:31" s="121" customFormat="1" x14ac:dyDescent="0.3"/>
    <row r="39" spans="1:31" s="121" customFormat="1" x14ac:dyDescent="0.3"/>
    <row r="40" spans="1:31" s="121" customFormat="1" x14ac:dyDescent="0.3"/>
    <row r="41" spans="1:31" s="121" customFormat="1" x14ac:dyDescent="0.3"/>
    <row r="42" spans="1:31" s="121" customFormat="1" x14ac:dyDescent="0.3"/>
    <row r="43" spans="1:31" s="121" customFormat="1" x14ac:dyDescent="0.3"/>
    <row r="44" spans="1:31" s="121" customFormat="1" x14ac:dyDescent="0.3"/>
    <row r="45" spans="1:31" s="121" customFormat="1" x14ac:dyDescent="0.3"/>
    <row r="46" spans="1:31" s="121" customFormat="1" x14ac:dyDescent="0.3"/>
    <row r="47" spans="1:31" s="121" customFormat="1" x14ac:dyDescent="0.3"/>
    <row r="48" spans="1:31" s="121" customFormat="1" x14ac:dyDescent="0.3"/>
    <row r="49" s="121" customFormat="1" x14ac:dyDescent="0.3"/>
    <row r="50" s="121" customFormat="1" x14ac:dyDescent="0.3"/>
    <row r="51" s="121" customFormat="1" x14ac:dyDescent="0.3"/>
    <row r="52" s="121" customFormat="1" x14ac:dyDescent="0.3"/>
    <row r="53" s="121" customFormat="1" x14ac:dyDescent="0.3"/>
    <row r="54" s="121" customFormat="1" x14ac:dyDescent="0.3"/>
    <row r="55" s="121" customFormat="1" x14ac:dyDescent="0.3"/>
    <row r="56" s="121" customFormat="1" x14ac:dyDescent="0.3"/>
    <row r="57" s="121" customFormat="1" x14ac:dyDescent="0.3"/>
    <row r="58" s="121" customFormat="1" x14ac:dyDescent="0.3"/>
    <row r="59" s="121" customFormat="1" x14ac:dyDescent="0.3"/>
    <row r="60" s="121" customFormat="1" x14ac:dyDescent="0.3"/>
    <row r="61" s="121" customFormat="1" x14ac:dyDescent="0.3"/>
    <row r="62" s="121" customFormat="1" x14ac:dyDescent="0.3"/>
    <row r="63" s="121" customFormat="1" x14ac:dyDescent="0.3"/>
    <row r="64" s="121" customFormat="1" x14ac:dyDescent="0.3"/>
    <row r="65" s="121" customFormat="1" x14ac:dyDescent="0.3"/>
    <row r="66" s="121" customFormat="1" x14ac:dyDescent="0.3"/>
    <row r="67" s="121" customFormat="1" x14ac:dyDescent="0.3"/>
    <row r="68" s="121" customFormat="1" x14ac:dyDescent="0.3"/>
    <row r="69" s="121" customFormat="1" x14ac:dyDescent="0.3"/>
    <row r="70" s="121" customFormat="1" x14ac:dyDescent="0.3"/>
    <row r="71" s="121" customFormat="1" x14ac:dyDescent="0.3"/>
    <row r="72" s="121" customFormat="1" x14ac:dyDescent="0.3"/>
    <row r="73" s="121" customFormat="1" x14ac:dyDescent="0.3"/>
    <row r="74" s="121" customFormat="1" x14ac:dyDescent="0.3"/>
    <row r="75" s="121" customFormat="1" x14ac:dyDescent="0.3"/>
    <row r="76" s="121" customFormat="1" x14ac:dyDescent="0.3"/>
    <row r="77" s="121" customFormat="1" x14ac:dyDescent="0.3"/>
    <row r="78" s="121" customFormat="1" x14ac:dyDescent="0.3"/>
    <row r="79" s="121" customFormat="1" x14ac:dyDescent="0.3"/>
    <row r="80" s="121" customFormat="1" x14ac:dyDescent="0.3"/>
    <row r="81" s="121" customFormat="1" x14ac:dyDescent="0.3"/>
    <row r="82" s="121" customFormat="1" x14ac:dyDescent="0.3"/>
    <row r="83" s="121" customFormat="1" x14ac:dyDescent="0.3"/>
    <row r="84" s="121" customFormat="1" x14ac:dyDescent="0.3"/>
    <row r="85" s="121" customFormat="1" x14ac:dyDescent="0.3"/>
    <row r="86" s="121" customFormat="1" x14ac:dyDescent="0.3"/>
    <row r="87" s="121" customFormat="1" x14ac:dyDescent="0.3"/>
    <row r="88" s="121" customFormat="1" x14ac:dyDescent="0.3"/>
    <row r="89" s="121" customFormat="1" x14ac:dyDescent="0.3"/>
    <row r="90" s="121" customFormat="1" x14ac:dyDescent="0.3"/>
    <row r="91" s="121" customFormat="1" x14ac:dyDescent="0.3"/>
    <row r="92" s="121" customFormat="1" x14ac:dyDescent="0.3"/>
    <row r="93" s="121" customFormat="1" x14ac:dyDescent="0.3"/>
    <row r="94" s="121" customFormat="1" x14ac:dyDescent="0.3"/>
    <row r="95" s="121" customFormat="1" x14ac:dyDescent="0.3"/>
    <row r="96" s="121" customFormat="1" x14ac:dyDescent="0.3"/>
    <row r="97" s="121" customFormat="1" x14ac:dyDescent="0.3"/>
    <row r="98" s="121" customFormat="1" x14ac:dyDescent="0.3"/>
    <row r="99" s="121" customFormat="1" x14ac:dyDescent="0.3"/>
    <row r="100" s="121" customFormat="1" x14ac:dyDescent="0.3"/>
    <row r="101" s="121" customFormat="1" x14ac:dyDescent="0.3"/>
    <row r="102" s="121" customFormat="1" x14ac:dyDescent="0.3"/>
    <row r="103" s="121" customFormat="1" x14ac:dyDescent="0.3"/>
    <row r="104" s="121" customFormat="1" x14ac:dyDescent="0.3"/>
    <row r="105" s="121" customFormat="1" x14ac:dyDescent="0.3"/>
    <row r="106" s="121" customFormat="1" x14ac:dyDescent="0.3"/>
    <row r="107" s="121" customFormat="1" x14ac:dyDescent="0.3"/>
    <row r="108" s="121" customFormat="1" x14ac:dyDescent="0.3"/>
    <row r="109" s="121" customFormat="1" x14ac:dyDescent="0.3"/>
    <row r="110" s="121" customFormat="1" x14ac:dyDescent="0.3"/>
    <row r="111" s="121" customFormat="1" x14ac:dyDescent="0.3"/>
    <row r="112" s="121" customFormat="1" x14ac:dyDescent="0.3"/>
    <row r="113" s="121" customFormat="1" x14ac:dyDescent="0.3"/>
    <row r="114" s="121" customFormat="1" x14ac:dyDescent="0.3"/>
    <row r="115" s="121" customFormat="1" x14ac:dyDescent="0.3"/>
    <row r="116" s="121" customFormat="1" x14ac:dyDescent="0.3"/>
    <row r="117" s="121" customFormat="1" x14ac:dyDescent="0.3"/>
    <row r="118" s="121" customFormat="1" x14ac:dyDescent="0.3"/>
    <row r="119" s="121" customFormat="1" x14ac:dyDescent="0.3"/>
    <row r="120" s="121" customFormat="1" x14ac:dyDescent="0.3"/>
    <row r="121" s="121" customFormat="1" x14ac:dyDescent="0.3"/>
    <row r="122" s="121" customFormat="1" x14ac:dyDescent="0.3"/>
    <row r="123" s="121" customFormat="1" x14ac:dyDescent="0.3"/>
    <row r="124" s="121" customFormat="1" x14ac:dyDescent="0.3"/>
    <row r="125" s="121" customFormat="1" x14ac:dyDescent="0.3"/>
    <row r="126" s="121" customFormat="1" x14ac:dyDescent="0.3"/>
    <row r="127" s="121" customFormat="1" x14ac:dyDescent="0.3"/>
    <row r="128" s="121" customFormat="1" x14ac:dyDescent="0.3"/>
    <row r="129" s="121" customFormat="1" x14ac:dyDescent="0.3"/>
    <row r="130" s="121" customFormat="1" x14ac:dyDescent="0.3"/>
    <row r="131" s="121" customFormat="1" x14ac:dyDescent="0.3"/>
    <row r="132" s="121" customFormat="1" x14ac:dyDescent="0.3"/>
    <row r="133" s="121" customFormat="1" x14ac:dyDescent="0.3"/>
    <row r="134" s="121" customFormat="1" x14ac:dyDescent="0.3"/>
    <row r="135" s="121" customFormat="1" x14ac:dyDescent="0.3"/>
    <row r="136" s="121" customFormat="1" x14ac:dyDescent="0.3"/>
    <row r="137" s="121" customFormat="1" x14ac:dyDescent="0.3"/>
    <row r="138" s="121" customFormat="1" x14ac:dyDescent="0.3"/>
    <row r="139" s="121" customFormat="1" x14ac:dyDescent="0.3"/>
    <row r="140" s="121" customFormat="1" x14ac:dyDescent="0.3"/>
    <row r="141" s="121" customFormat="1" x14ac:dyDescent="0.3"/>
    <row r="142" s="121" customFormat="1" x14ac:dyDescent="0.3"/>
    <row r="143" s="121" customFormat="1" x14ac:dyDescent="0.3"/>
    <row r="144" s="121" customFormat="1" x14ac:dyDescent="0.3"/>
    <row r="145" s="121" customFormat="1" x14ac:dyDescent="0.3"/>
    <row r="146" s="121" customFormat="1" x14ac:dyDescent="0.3"/>
    <row r="147" s="121" customFormat="1" x14ac:dyDescent="0.3"/>
    <row r="148" s="121" customFormat="1" x14ac:dyDescent="0.3"/>
    <row r="149" s="121" customFormat="1" x14ac:dyDescent="0.3"/>
    <row r="150" s="121" customFormat="1" x14ac:dyDescent="0.3"/>
    <row r="151" s="121" customFormat="1" x14ac:dyDescent="0.3"/>
    <row r="152" s="121" customFormat="1" x14ac:dyDescent="0.3"/>
    <row r="153" s="121" customFormat="1" x14ac:dyDescent="0.3"/>
    <row r="154" s="121" customFormat="1" x14ac:dyDescent="0.3"/>
    <row r="155" s="121" customFormat="1" x14ac:dyDescent="0.3"/>
    <row r="156" s="121" customFormat="1" x14ac:dyDescent="0.3"/>
    <row r="157" s="121" customFormat="1" x14ac:dyDescent="0.3"/>
    <row r="158" s="121" customFormat="1" x14ac:dyDescent="0.3"/>
    <row r="159" s="121" customFormat="1" x14ac:dyDescent="0.3"/>
    <row r="160" s="121" customFormat="1" x14ac:dyDescent="0.3"/>
    <row r="161" s="121" customFormat="1" x14ac:dyDescent="0.3"/>
    <row r="162" s="121" customFormat="1" x14ac:dyDescent="0.3"/>
    <row r="163" s="121" customFormat="1" x14ac:dyDescent="0.3"/>
    <row r="164" s="121" customFormat="1" x14ac:dyDescent="0.3"/>
    <row r="165" s="121" customFormat="1" x14ac:dyDescent="0.3"/>
    <row r="166" s="121" customFormat="1" x14ac:dyDescent="0.3"/>
    <row r="167" s="121" customFormat="1" x14ac:dyDescent="0.3"/>
    <row r="168" s="121" customFormat="1" x14ac:dyDescent="0.3"/>
    <row r="169" s="121" customFormat="1" x14ac:dyDescent="0.3"/>
    <row r="170" s="121" customFormat="1" x14ac:dyDescent="0.3"/>
    <row r="171" s="121" customFormat="1" x14ac:dyDescent="0.3"/>
    <row r="172" s="121" customFormat="1" x14ac:dyDescent="0.3"/>
    <row r="173" s="121" customFormat="1" x14ac:dyDescent="0.3"/>
    <row r="174" s="121" customFormat="1" x14ac:dyDescent="0.3"/>
    <row r="175" s="121" customFormat="1" x14ac:dyDescent="0.3"/>
    <row r="176" s="121" customFormat="1" x14ac:dyDescent="0.3"/>
    <row r="177" s="121" customFormat="1" x14ac:dyDescent="0.3"/>
    <row r="178" s="121" customFormat="1" x14ac:dyDescent="0.3"/>
    <row r="179" s="121" customFormat="1" x14ac:dyDescent="0.3"/>
    <row r="180" s="121" customFormat="1" x14ac:dyDescent="0.3"/>
    <row r="181" s="121" customFormat="1" x14ac:dyDescent="0.3"/>
    <row r="182" s="121" customFormat="1" x14ac:dyDescent="0.3"/>
    <row r="183" s="121" customFormat="1" x14ac:dyDescent="0.3"/>
    <row r="184" s="121" customFormat="1" x14ac:dyDescent="0.3"/>
    <row r="185" s="121" customFormat="1" x14ac:dyDescent="0.3"/>
    <row r="186" s="121" customFormat="1" x14ac:dyDescent="0.3"/>
    <row r="187" s="121" customFormat="1" x14ac:dyDescent="0.3"/>
    <row r="188" s="121" customFormat="1" x14ac:dyDescent="0.3"/>
    <row r="189" s="121" customFormat="1" x14ac:dyDescent="0.3"/>
    <row r="190" s="121" customFormat="1" x14ac:dyDescent="0.3"/>
    <row r="191" s="121" customFormat="1" x14ac:dyDescent="0.3"/>
    <row r="192" s="121" customFormat="1" x14ac:dyDescent="0.3"/>
    <row r="193" s="121" customFormat="1" x14ac:dyDescent="0.3"/>
    <row r="194" s="121" customFormat="1" x14ac:dyDescent="0.3"/>
    <row r="195" s="121" customFormat="1" x14ac:dyDescent="0.3"/>
    <row r="196" s="121" customFormat="1" x14ac:dyDescent="0.3"/>
    <row r="197" s="121" customFormat="1" x14ac:dyDescent="0.3"/>
    <row r="198" s="121" customFormat="1" x14ac:dyDescent="0.3"/>
    <row r="199" s="121" customFormat="1" x14ac:dyDescent="0.3"/>
    <row r="200" s="121" customFormat="1" x14ac:dyDescent="0.3"/>
    <row r="201" s="121" customFormat="1" x14ac:dyDescent="0.3"/>
    <row r="202" s="121" customFormat="1" x14ac:dyDescent="0.3"/>
    <row r="203" s="121" customFormat="1" x14ac:dyDescent="0.3"/>
    <row r="204" s="121" customFormat="1" x14ac:dyDescent="0.3"/>
    <row r="205" s="121" customFormat="1" x14ac:dyDescent="0.3"/>
    <row r="206" s="121" customFormat="1" x14ac:dyDescent="0.3"/>
    <row r="207" s="121" customFormat="1" x14ac:dyDescent="0.3"/>
    <row r="208" s="121" customFormat="1" x14ac:dyDescent="0.3"/>
    <row r="209" s="121" customFormat="1" x14ac:dyDescent="0.3"/>
    <row r="210" s="121" customFormat="1" x14ac:dyDescent="0.3"/>
    <row r="211" s="121" customFormat="1" x14ac:dyDescent="0.3"/>
    <row r="212" s="121" customFormat="1" x14ac:dyDescent="0.3"/>
    <row r="213" s="121" customFormat="1" x14ac:dyDescent="0.3"/>
    <row r="214" s="121" customFormat="1" x14ac:dyDescent="0.3"/>
    <row r="215" s="121" customFormat="1" x14ac:dyDescent="0.3"/>
    <row r="216" s="121" customFormat="1" x14ac:dyDescent="0.3"/>
    <row r="217" s="121" customFormat="1" x14ac:dyDescent="0.3"/>
    <row r="218" s="121" customFormat="1" x14ac:dyDescent="0.3"/>
    <row r="219" s="121" customFormat="1" x14ac:dyDescent="0.3"/>
    <row r="220" s="121" customFormat="1" x14ac:dyDescent="0.3"/>
    <row r="221" s="121" customFormat="1" x14ac:dyDescent="0.3"/>
    <row r="222" s="121" customFormat="1" x14ac:dyDescent="0.3"/>
    <row r="223" s="121" customFormat="1" x14ac:dyDescent="0.3"/>
    <row r="224" s="121" customFormat="1" x14ac:dyDescent="0.3"/>
    <row r="225" s="121" customFormat="1" x14ac:dyDescent="0.3"/>
    <row r="226" s="121" customFormat="1" x14ac:dyDescent="0.3"/>
    <row r="227" s="121" customFormat="1" x14ac:dyDescent="0.3"/>
    <row r="228" s="121" customFormat="1" x14ac:dyDescent="0.3"/>
    <row r="229" s="121" customFormat="1" x14ac:dyDescent="0.3"/>
    <row r="230" s="121" customFormat="1" x14ac:dyDescent="0.3"/>
    <row r="231" s="121" customFormat="1" x14ac:dyDescent="0.3"/>
    <row r="232" s="121" customFormat="1" x14ac:dyDescent="0.3"/>
    <row r="233" s="121" customFormat="1" x14ac:dyDescent="0.3"/>
    <row r="234" s="121" customFormat="1" x14ac:dyDescent="0.3"/>
    <row r="235" s="121" customFormat="1" x14ac:dyDescent="0.3"/>
    <row r="236" s="121" customFormat="1" x14ac:dyDescent="0.3"/>
    <row r="237" s="121" customFormat="1" x14ac:dyDescent="0.3"/>
    <row r="238" s="121" customFormat="1" x14ac:dyDescent="0.3"/>
    <row r="239" s="121" customFormat="1" x14ac:dyDescent="0.3"/>
    <row r="240" s="121" customFormat="1" x14ac:dyDescent="0.3"/>
    <row r="241" s="121" customFormat="1" x14ac:dyDescent="0.3"/>
    <row r="242" s="121" customFormat="1" x14ac:dyDescent="0.3"/>
    <row r="243" s="121" customFormat="1" x14ac:dyDescent="0.3"/>
    <row r="244" s="121" customFormat="1" x14ac:dyDescent="0.3"/>
    <row r="245" s="121" customFormat="1" x14ac:dyDescent="0.3"/>
    <row r="246" s="121" customFormat="1" x14ac:dyDescent="0.3"/>
    <row r="247" s="121" customFormat="1" x14ac:dyDescent="0.3"/>
    <row r="248" s="121" customFormat="1" x14ac:dyDescent="0.3"/>
    <row r="249" s="121" customFormat="1" x14ac:dyDescent="0.3"/>
    <row r="250" s="121" customFormat="1" x14ac:dyDescent="0.3"/>
    <row r="251" s="121" customFormat="1" x14ac:dyDescent="0.3"/>
    <row r="252" s="121" customFormat="1" x14ac:dyDescent="0.3"/>
    <row r="253" s="121" customFormat="1" x14ac:dyDescent="0.3"/>
    <row r="254" s="121" customFormat="1" x14ac:dyDescent="0.3"/>
    <row r="255" s="121" customFormat="1" x14ac:dyDescent="0.3"/>
    <row r="256" s="121" customFormat="1" x14ac:dyDescent="0.3"/>
    <row r="257" s="121" customFormat="1" x14ac:dyDescent="0.3"/>
    <row r="258" s="121" customFormat="1" x14ac:dyDescent="0.3"/>
    <row r="259" s="121" customFormat="1" x14ac:dyDescent="0.3"/>
    <row r="260" s="121" customFormat="1" x14ac:dyDescent="0.3"/>
    <row r="261" s="121" customFormat="1" x14ac:dyDescent="0.3"/>
    <row r="262" s="121" customFormat="1" x14ac:dyDescent="0.3"/>
    <row r="263" s="121" customFormat="1" x14ac:dyDescent="0.3"/>
    <row r="264" s="121" customFormat="1" x14ac:dyDescent="0.3"/>
    <row r="265" s="121" customFormat="1" x14ac:dyDescent="0.3"/>
    <row r="266" s="121" customFormat="1" x14ac:dyDescent="0.3"/>
    <row r="267" s="121" customFormat="1" x14ac:dyDescent="0.3"/>
    <row r="268" s="121" customFormat="1" x14ac:dyDescent="0.3"/>
    <row r="269" s="121" customFormat="1" x14ac:dyDescent="0.3"/>
    <row r="270" s="121" customFormat="1" x14ac:dyDescent="0.3"/>
    <row r="271" s="121" customFormat="1" x14ac:dyDescent="0.3"/>
    <row r="272" s="121" customFormat="1" x14ac:dyDescent="0.3"/>
    <row r="273" s="121" customFormat="1" x14ac:dyDescent="0.3"/>
    <row r="274" s="121" customFormat="1" x14ac:dyDescent="0.3"/>
    <row r="275" s="121" customFormat="1" x14ac:dyDescent="0.3"/>
    <row r="276" s="121" customFormat="1" x14ac:dyDescent="0.3"/>
    <row r="277" s="121" customFormat="1" x14ac:dyDescent="0.3"/>
    <row r="278" s="121" customFormat="1" x14ac:dyDescent="0.3"/>
    <row r="279" s="121" customFormat="1" x14ac:dyDescent="0.3"/>
    <row r="280" s="121" customFormat="1" x14ac:dyDescent="0.3"/>
    <row r="281" s="121" customFormat="1" x14ac:dyDescent="0.3"/>
    <row r="282" s="121" customFormat="1" x14ac:dyDescent="0.3"/>
    <row r="283" s="121" customFormat="1" x14ac:dyDescent="0.3"/>
    <row r="284" s="121" customFormat="1" x14ac:dyDescent="0.3"/>
    <row r="285" s="121" customFormat="1" x14ac:dyDescent="0.3"/>
    <row r="286" s="121" customFormat="1" x14ac:dyDescent="0.3"/>
    <row r="287" s="121" customFormat="1" x14ac:dyDescent="0.3"/>
    <row r="288" s="121" customFormat="1" x14ac:dyDescent="0.3"/>
    <row r="289" s="121" customFormat="1" x14ac:dyDescent="0.3"/>
    <row r="290" s="121" customFormat="1" x14ac:dyDescent="0.3"/>
    <row r="291" s="121" customFormat="1" x14ac:dyDescent="0.3"/>
    <row r="292" s="121" customFormat="1" x14ac:dyDescent="0.3"/>
    <row r="293" s="121" customFormat="1" x14ac:dyDescent="0.3"/>
    <row r="294" s="121" customFormat="1" x14ac:dyDescent="0.3"/>
    <row r="295" s="121" customFormat="1" x14ac:dyDescent="0.3"/>
    <row r="296" s="121" customFormat="1" x14ac:dyDescent="0.3"/>
    <row r="297" s="121" customFormat="1" x14ac:dyDescent="0.3"/>
    <row r="298" s="121" customFormat="1" x14ac:dyDescent="0.3"/>
    <row r="299" s="121" customFormat="1" x14ac:dyDescent="0.3"/>
    <row r="300" s="121" customFormat="1" x14ac:dyDescent="0.3"/>
    <row r="301" s="121" customFormat="1" x14ac:dyDescent="0.3"/>
    <row r="302" s="121" customFormat="1" x14ac:dyDescent="0.3"/>
    <row r="303" s="121" customFormat="1" x14ac:dyDescent="0.3"/>
    <row r="304" s="121" customFormat="1" x14ac:dyDescent="0.3"/>
    <row r="305" s="121" customFormat="1" x14ac:dyDescent="0.3"/>
    <row r="306" s="121" customFormat="1" x14ac:dyDescent="0.3"/>
    <row r="307" s="121" customFormat="1" x14ac:dyDescent="0.3"/>
    <row r="308" s="121" customFormat="1" x14ac:dyDescent="0.3"/>
    <row r="309" s="121" customFormat="1" x14ac:dyDescent="0.3"/>
    <row r="310" s="121" customFormat="1" x14ac:dyDescent="0.3"/>
    <row r="311" s="121" customFormat="1" x14ac:dyDescent="0.3"/>
    <row r="312" s="121" customFormat="1" x14ac:dyDescent="0.3"/>
    <row r="313" s="121" customFormat="1" x14ac:dyDescent="0.3"/>
    <row r="314" s="121" customFormat="1" x14ac:dyDescent="0.3"/>
    <row r="315" s="121" customFormat="1" x14ac:dyDescent="0.3"/>
    <row r="316" s="121" customFormat="1" x14ac:dyDescent="0.3"/>
    <row r="317" s="121" customFormat="1" x14ac:dyDescent="0.3"/>
    <row r="318" s="121" customFormat="1" x14ac:dyDescent="0.3"/>
    <row r="319" s="121" customFormat="1" x14ac:dyDescent="0.3"/>
    <row r="320" s="121" customFormat="1" x14ac:dyDescent="0.3"/>
    <row r="321" s="121" customFormat="1" x14ac:dyDescent="0.3"/>
    <row r="322" s="121" customFormat="1" x14ac:dyDescent="0.3"/>
    <row r="323" s="121" customFormat="1" x14ac:dyDescent="0.3"/>
    <row r="324" s="121" customFormat="1" x14ac:dyDescent="0.3"/>
    <row r="325" s="121" customFormat="1" x14ac:dyDescent="0.3"/>
    <row r="326" s="121" customFormat="1" x14ac:dyDescent="0.3"/>
    <row r="327" s="121" customFormat="1" x14ac:dyDescent="0.3"/>
    <row r="328" s="121" customFormat="1" x14ac:dyDescent="0.3"/>
    <row r="329" s="121" customFormat="1" x14ac:dyDescent="0.3"/>
    <row r="330" s="121" customFormat="1" x14ac:dyDescent="0.3"/>
    <row r="331" s="121" customFormat="1" x14ac:dyDescent="0.3"/>
    <row r="332" s="121" customFormat="1" x14ac:dyDescent="0.3"/>
    <row r="333" s="121" customFormat="1" x14ac:dyDescent="0.3"/>
    <row r="334" s="121" customFormat="1" x14ac:dyDescent="0.3"/>
    <row r="335" s="121" customFormat="1" x14ac:dyDescent="0.3"/>
    <row r="336" s="121" customFormat="1" x14ac:dyDescent="0.3"/>
    <row r="337" s="121" customFormat="1" x14ac:dyDescent="0.3"/>
    <row r="338" s="121" customFormat="1" x14ac:dyDescent="0.3"/>
    <row r="339" s="121" customFormat="1" x14ac:dyDescent="0.3"/>
    <row r="340" s="121" customFormat="1" x14ac:dyDescent="0.3"/>
    <row r="341" s="121" customFormat="1" x14ac:dyDescent="0.3"/>
    <row r="342" s="121" customFormat="1" x14ac:dyDescent="0.3"/>
    <row r="343" s="121" customFormat="1" x14ac:dyDescent="0.3"/>
    <row r="344" s="121" customFormat="1" x14ac:dyDescent="0.3"/>
    <row r="345" s="121" customFormat="1" x14ac:dyDescent="0.3"/>
    <row r="346" s="121" customFormat="1" x14ac:dyDescent="0.3"/>
    <row r="347" s="121" customFormat="1" x14ac:dyDescent="0.3"/>
    <row r="348" s="121" customFormat="1" x14ac:dyDescent="0.3"/>
    <row r="349" s="121" customFormat="1" x14ac:dyDescent="0.3"/>
    <row r="350" s="121" customFormat="1" x14ac:dyDescent="0.3"/>
    <row r="351" s="121" customFormat="1" x14ac:dyDescent="0.3"/>
    <row r="352" s="121" customFormat="1" x14ac:dyDescent="0.3"/>
    <row r="353" s="121" customFormat="1" x14ac:dyDescent="0.3"/>
    <row r="354" s="121" customFormat="1" x14ac:dyDescent="0.3"/>
    <row r="355" s="121" customFormat="1" x14ac:dyDescent="0.3"/>
    <row r="356" s="121" customFormat="1" x14ac:dyDescent="0.3"/>
    <row r="357" s="121" customFormat="1" x14ac:dyDescent="0.3"/>
    <row r="358" s="121" customFormat="1" x14ac:dyDescent="0.3"/>
    <row r="359" s="121" customFormat="1" x14ac:dyDescent="0.3"/>
    <row r="360" s="121" customFormat="1" x14ac:dyDescent="0.3"/>
    <row r="361" s="121" customFormat="1" x14ac:dyDescent="0.3"/>
    <row r="362" s="121" customFormat="1" x14ac:dyDescent="0.3"/>
    <row r="363" s="121" customFormat="1" x14ac:dyDescent="0.3"/>
    <row r="364" s="121" customFormat="1" x14ac:dyDescent="0.3"/>
    <row r="365" s="121" customFormat="1" x14ac:dyDescent="0.3"/>
    <row r="366" s="121" customFormat="1" x14ac:dyDescent="0.3"/>
    <row r="367" s="121" customFormat="1" x14ac:dyDescent="0.3"/>
    <row r="368" s="121" customFormat="1" x14ac:dyDescent="0.3"/>
    <row r="369" s="121" customFormat="1" x14ac:dyDescent="0.3"/>
    <row r="370" s="121" customFormat="1" x14ac:dyDescent="0.3"/>
    <row r="371" s="121" customFormat="1" x14ac:dyDescent="0.3"/>
    <row r="372" s="121" customFormat="1" x14ac:dyDescent="0.3"/>
    <row r="373" s="121" customFormat="1" x14ac:dyDescent="0.3"/>
    <row r="374" s="121" customFormat="1" x14ac:dyDescent="0.3"/>
    <row r="375" s="121" customFormat="1" x14ac:dyDescent="0.3"/>
    <row r="376" s="121" customFormat="1" x14ac:dyDescent="0.3"/>
    <row r="377" s="121" customFormat="1" x14ac:dyDescent="0.3"/>
    <row r="378" s="121" customFormat="1" x14ac:dyDescent="0.3"/>
    <row r="379" s="121" customFormat="1" x14ac:dyDescent="0.3"/>
    <row r="380" s="121" customFormat="1" x14ac:dyDescent="0.3"/>
    <row r="381" s="121" customFormat="1" x14ac:dyDescent="0.3"/>
    <row r="382" s="121" customFormat="1" x14ac:dyDescent="0.3"/>
    <row r="383" s="121" customFormat="1" x14ac:dyDescent="0.3"/>
    <row r="384" s="121" customFormat="1" x14ac:dyDescent="0.3"/>
    <row r="385" s="121" customFormat="1" x14ac:dyDescent="0.3"/>
    <row r="386" s="121" customFormat="1" x14ac:dyDescent="0.3"/>
    <row r="387" s="121" customFormat="1" x14ac:dyDescent="0.3"/>
    <row r="388" s="121" customFormat="1" x14ac:dyDescent="0.3"/>
    <row r="389" s="121" customFormat="1" x14ac:dyDescent="0.3"/>
    <row r="390" s="121" customFormat="1" x14ac:dyDescent="0.3"/>
    <row r="391" s="121" customFormat="1" x14ac:dyDescent="0.3"/>
    <row r="392" s="121" customFormat="1" x14ac:dyDescent="0.3"/>
    <row r="393" s="121" customFormat="1" x14ac:dyDescent="0.3"/>
    <row r="394" s="121" customFormat="1" x14ac:dyDescent="0.3"/>
    <row r="395" s="121" customFormat="1" x14ac:dyDescent="0.3"/>
    <row r="396" s="121" customFormat="1" x14ac:dyDescent="0.3"/>
    <row r="397" s="121" customFormat="1" x14ac:dyDescent="0.3"/>
    <row r="398" s="121" customFormat="1" x14ac:dyDescent="0.3"/>
    <row r="399" s="121" customFormat="1" x14ac:dyDescent="0.3"/>
    <row r="400" s="121" customFormat="1" x14ac:dyDescent="0.3"/>
    <row r="401" s="121" customFormat="1" x14ac:dyDescent="0.3"/>
    <row r="402" s="121" customFormat="1" x14ac:dyDescent="0.3"/>
    <row r="403" s="121" customFormat="1" x14ac:dyDescent="0.3"/>
    <row r="404" s="121" customFormat="1" x14ac:dyDescent="0.3"/>
    <row r="405" s="121" customFormat="1" x14ac:dyDescent="0.3"/>
    <row r="406" s="121" customFormat="1" x14ac:dyDescent="0.3"/>
    <row r="407" s="121" customFormat="1" x14ac:dyDescent="0.3"/>
    <row r="408" s="121" customFormat="1" x14ac:dyDescent="0.3"/>
    <row r="409" s="121" customFormat="1" x14ac:dyDescent="0.3"/>
    <row r="410" s="121" customFormat="1" x14ac:dyDescent="0.3"/>
    <row r="411" s="121" customFormat="1" x14ac:dyDescent="0.3"/>
    <row r="412" s="121" customFormat="1" x14ac:dyDescent="0.3"/>
    <row r="413" s="121" customFormat="1" x14ac:dyDescent="0.3"/>
    <row r="414" s="121" customFormat="1" x14ac:dyDescent="0.3"/>
    <row r="415" s="121" customFormat="1" x14ac:dyDescent="0.3"/>
    <row r="416" s="121" customFormat="1" x14ac:dyDescent="0.3"/>
    <row r="417" s="121" customFormat="1" x14ac:dyDescent="0.3"/>
    <row r="418" s="121" customFormat="1" x14ac:dyDescent="0.3"/>
    <row r="419" s="121" customFormat="1" x14ac:dyDescent="0.3"/>
    <row r="420" s="121" customFormat="1" x14ac:dyDescent="0.3"/>
    <row r="421" s="121" customFormat="1" x14ac:dyDescent="0.3"/>
    <row r="422" s="121" customFormat="1" x14ac:dyDescent="0.3"/>
    <row r="423" s="121" customFormat="1" x14ac:dyDescent="0.3"/>
    <row r="424" s="121" customFormat="1" x14ac:dyDescent="0.3"/>
    <row r="425" s="121" customFormat="1" x14ac:dyDescent="0.3"/>
    <row r="426" s="121" customFormat="1" x14ac:dyDescent="0.3"/>
    <row r="427" s="121" customFormat="1" x14ac:dyDescent="0.3"/>
    <row r="428" s="121" customFormat="1" x14ac:dyDescent="0.3"/>
    <row r="429" s="121" customFormat="1" x14ac:dyDescent="0.3"/>
    <row r="430" s="121" customFormat="1" x14ac:dyDescent="0.3"/>
    <row r="431" s="121" customFormat="1" x14ac:dyDescent="0.3"/>
    <row r="432" s="121" customFormat="1" x14ac:dyDescent="0.3"/>
    <row r="433" s="121" customFormat="1" x14ac:dyDescent="0.3"/>
    <row r="434" s="121" customFormat="1" x14ac:dyDescent="0.3"/>
    <row r="435" s="121" customFormat="1" x14ac:dyDescent="0.3"/>
    <row r="436" s="121" customFormat="1" x14ac:dyDescent="0.3"/>
    <row r="437" s="121" customFormat="1" x14ac:dyDescent="0.3"/>
    <row r="438" s="121" customFormat="1" x14ac:dyDescent="0.3"/>
    <row r="439" s="121" customFormat="1" x14ac:dyDescent="0.3"/>
    <row r="440" s="121" customFormat="1" x14ac:dyDescent="0.3"/>
    <row r="441" s="121" customFormat="1" x14ac:dyDescent="0.3"/>
    <row r="442" s="121" customFormat="1" x14ac:dyDescent="0.3"/>
    <row r="443" s="121" customFormat="1" x14ac:dyDescent="0.3"/>
    <row r="444" s="121" customFormat="1" x14ac:dyDescent="0.3"/>
    <row r="445" s="121" customFormat="1" x14ac:dyDescent="0.3"/>
    <row r="446" s="121" customFormat="1" x14ac:dyDescent="0.3"/>
    <row r="447" s="121" customFormat="1" x14ac:dyDescent="0.3"/>
    <row r="448" s="121" customFormat="1" x14ac:dyDescent="0.3"/>
    <row r="449" s="121" customFormat="1" x14ac:dyDescent="0.3"/>
    <row r="450" s="121" customFormat="1" x14ac:dyDescent="0.3"/>
    <row r="451" s="121" customFormat="1" x14ac:dyDescent="0.3"/>
    <row r="452" s="121" customFormat="1" x14ac:dyDescent="0.3"/>
    <row r="453" s="121" customFormat="1" x14ac:dyDescent="0.3"/>
    <row r="454" s="121" customFormat="1" x14ac:dyDescent="0.3"/>
    <row r="455" s="121" customFormat="1" x14ac:dyDescent="0.3"/>
    <row r="456" s="121" customFormat="1" x14ac:dyDescent="0.3"/>
    <row r="457" s="121" customFormat="1" x14ac:dyDescent="0.3"/>
    <row r="458" s="121" customFormat="1" x14ac:dyDescent="0.3"/>
    <row r="459" s="121" customFormat="1" x14ac:dyDescent="0.3"/>
    <row r="460" s="121" customFormat="1" x14ac:dyDescent="0.3"/>
    <row r="461" s="121" customFormat="1" x14ac:dyDescent="0.3"/>
    <row r="462" s="121" customFormat="1" x14ac:dyDescent="0.3"/>
    <row r="463" s="121" customFormat="1" x14ac:dyDescent="0.3"/>
    <row r="464" s="121" customFormat="1" x14ac:dyDescent="0.3"/>
    <row r="465" s="121" customFormat="1" x14ac:dyDescent="0.3"/>
    <row r="466" s="121" customFormat="1" x14ac:dyDescent="0.3"/>
    <row r="467" s="121" customFormat="1" x14ac:dyDescent="0.3"/>
    <row r="468" s="121" customFormat="1" x14ac:dyDescent="0.3"/>
    <row r="469" s="121" customFormat="1" x14ac:dyDescent="0.3"/>
    <row r="470" s="121" customFormat="1" x14ac:dyDescent="0.3"/>
    <row r="471" s="121" customFormat="1" x14ac:dyDescent="0.3"/>
    <row r="472" s="121" customFormat="1" x14ac:dyDescent="0.3"/>
    <row r="473" s="121" customFormat="1" x14ac:dyDescent="0.3"/>
    <row r="474" s="121" customFormat="1" x14ac:dyDescent="0.3"/>
    <row r="475" s="121" customFormat="1" x14ac:dyDescent="0.3"/>
    <row r="476" s="121" customFormat="1" x14ac:dyDescent="0.3"/>
    <row r="477" s="121" customFormat="1" x14ac:dyDescent="0.3"/>
    <row r="478" s="121" customFormat="1" x14ac:dyDescent="0.3"/>
    <row r="479" s="121" customFormat="1" x14ac:dyDescent="0.3"/>
    <row r="480" s="121" customFormat="1" x14ac:dyDescent="0.3"/>
    <row r="481" s="121" customFormat="1" x14ac:dyDescent="0.3"/>
    <row r="482" s="121" customFormat="1" x14ac:dyDescent="0.3"/>
    <row r="483" s="121" customFormat="1" x14ac:dyDescent="0.3"/>
    <row r="484" s="121" customFormat="1" x14ac:dyDescent="0.3"/>
    <row r="485" s="121" customFormat="1" x14ac:dyDescent="0.3"/>
    <row r="486" s="121" customFormat="1" x14ac:dyDescent="0.3"/>
    <row r="487" s="121" customFormat="1" x14ac:dyDescent="0.3"/>
    <row r="488" s="121" customFormat="1" x14ac:dyDescent="0.3"/>
    <row r="489" s="121" customFormat="1" x14ac:dyDescent="0.3"/>
    <row r="490" s="121" customFormat="1" x14ac:dyDescent="0.3"/>
    <row r="491" s="121" customFormat="1" x14ac:dyDescent="0.3"/>
    <row r="492" s="121" customFormat="1" x14ac:dyDescent="0.3"/>
    <row r="493" s="121" customFormat="1" x14ac:dyDescent="0.3"/>
    <row r="494" s="121" customFormat="1" x14ac:dyDescent="0.3"/>
    <row r="495" s="121" customFormat="1" x14ac:dyDescent="0.3"/>
    <row r="496" s="121" customFormat="1" x14ac:dyDescent="0.3"/>
    <row r="497" s="121" customFormat="1" x14ac:dyDescent="0.3"/>
    <row r="498" s="121" customFormat="1" x14ac:dyDescent="0.3"/>
    <row r="499" s="121" customFormat="1" x14ac:dyDescent="0.3"/>
    <row r="500" s="121" customFormat="1" x14ac:dyDescent="0.3"/>
    <row r="501" s="121" customFormat="1" x14ac:dyDescent="0.3"/>
    <row r="502" s="121" customFormat="1" x14ac:dyDescent="0.3"/>
    <row r="503" s="121" customFormat="1" x14ac:dyDescent="0.3"/>
    <row r="504" s="121" customFormat="1" x14ac:dyDescent="0.3"/>
    <row r="505" s="121" customFormat="1" x14ac:dyDescent="0.3"/>
    <row r="506" s="121" customFormat="1" x14ac:dyDescent="0.3"/>
    <row r="507" s="121" customFormat="1" x14ac:dyDescent="0.3"/>
    <row r="508" s="121" customFormat="1" x14ac:dyDescent="0.3"/>
    <row r="509" s="121" customFormat="1" x14ac:dyDescent="0.3"/>
    <row r="510" s="121" customFormat="1" x14ac:dyDescent="0.3"/>
    <row r="511" s="121" customFormat="1" x14ac:dyDescent="0.3"/>
    <row r="512" s="121" customFormat="1" x14ac:dyDescent="0.3"/>
    <row r="513" s="121" customFormat="1" x14ac:dyDescent="0.3"/>
    <row r="514" s="121" customFormat="1" x14ac:dyDescent="0.3"/>
    <row r="515" s="121" customFormat="1" x14ac:dyDescent="0.3"/>
    <row r="516" s="121" customFormat="1" x14ac:dyDescent="0.3"/>
    <row r="517" s="121" customFormat="1" x14ac:dyDescent="0.3"/>
    <row r="518" s="121" customFormat="1" x14ac:dyDescent="0.3"/>
    <row r="519" s="121" customFormat="1" x14ac:dyDescent="0.3"/>
    <row r="520" s="121" customFormat="1" x14ac:dyDescent="0.3"/>
    <row r="521" s="121" customFormat="1" x14ac:dyDescent="0.3"/>
    <row r="522" s="121" customFormat="1" x14ac:dyDescent="0.3"/>
    <row r="523" s="121" customFormat="1" x14ac:dyDescent="0.3"/>
    <row r="524" s="121" customFormat="1" x14ac:dyDescent="0.3"/>
    <row r="525" s="121" customFormat="1" x14ac:dyDescent="0.3"/>
    <row r="526" s="121" customFormat="1" x14ac:dyDescent="0.3"/>
    <row r="527" s="121" customFormat="1" x14ac:dyDescent="0.3"/>
    <row r="528" s="121" customFormat="1" x14ac:dyDescent="0.3"/>
    <row r="529" s="121" customFormat="1" x14ac:dyDescent="0.3"/>
    <row r="530" s="121" customFormat="1" x14ac:dyDescent="0.3"/>
    <row r="531" s="121" customFormat="1" x14ac:dyDescent="0.3"/>
    <row r="532" s="121" customFormat="1" x14ac:dyDescent="0.3"/>
    <row r="533" s="121" customFormat="1" x14ac:dyDescent="0.3"/>
    <row r="534" s="121" customFormat="1" x14ac:dyDescent="0.3"/>
    <row r="535" s="121" customFormat="1" x14ac:dyDescent="0.3"/>
    <row r="536" s="121" customFormat="1" x14ac:dyDescent="0.3"/>
    <row r="537" s="121" customFormat="1" x14ac:dyDescent="0.3"/>
    <row r="538" s="121" customFormat="1" x14ac:dyDescent="0.3"/>
    <row r="539" s="121" customFormat="1" x14ac:dyDescent="0.3"/>
    <row r="540" s="121" customFormat="1" x14ac:dyDescent="0.3"/>
    <row r="541" s="121" customFormat="1" x14ac:dyDescent="0.3"/>
    <row r="542" s="121" customFormat="1" x14ac:dyDescent="0.3"/>
    <row r="543" s="121" customFormat="1" x14ac:dyDescent="0.3"/>
    <row r="544" s="121" customFormat="1" x14ac:dyDescent="0.3"/>
    <row r="545" s="121" customFormat="1" x14ac:dyDescent="0.3"/>
    <row r="546" s="121" customFormat="1" x14ac:dyDescent="0.3"/>
    <row r="547" s="121" customFormat="1" x14ac:dyDescent="0.3"/>
    <row r="548" s="121" customFormat="1" x14ac:dyDescent="0.3"/>
    <row r="549" s="121" customFormat="1" x14ac:dyDescent="0.3"/>
    <row r="550" s="121" customFormat="1" x14ac:dyDescent="0.3"/>
    <row r="551" s="121" customFormat="1" x14ac:dyDescent="0.3"/>
    <row r="552" s="121" customFormat="1" x14ac:dyDescent="0.3"/>
    <row r="553" s="121" customFormat="1" x14ac:dyDescent="0.3"/>
    <row r="554" s="121" customFormat="1" x14ac:dyDescent="0.3"/>
    <row r="555" s="121" customFormat="1" x14ac:dyDescent="0.3"/>
    <row r="556" s="121" customFormat="1" x14ac:dyDescent="0.3"/>
    <row r="557" s="121" customFormat="1" x14ac:dyDescent="0.3"/>
    <row r="558" s="121" customFormat="1" x14ac:dyDescent="0.3"/>
    <row r="559" s="121" customFormat="1" x14ac:dyDescent="0.3"/>
    <row r="560" s="121" customFormat="1" x14ac:dyDescent="0.3"/>
    <row r="561" s="121" customFormat="1" x14ac:dyDescent="0.3"/>
    <row r="562" s="121" customFormat="1" x14ac:dyDescent="0.3"/>
    <row r="563" s="121" customFormat="1" x14ac:dyDescent="0.3"/>
    <row r="564" s="121" customFormat="1" x14ac:dyDescent="0.3"/>
    <row r="565" s="121" customFormat="1" x14ac:dyDescent="0.3"/>
    <row r="566" s="121" customFormat="1" x14ac:dyDescent="0.3"/>
    <row r="567" s="121" customFormat="1" x14ac:dyDescent="0.3"/>
    <row r="568" s="121" customFormat="1" x14ac:dyDescent="0.3"/>
    <row r="569" s="121" customFormat="1" x14ac:dyDescent="0.3"/>
    <row r="570" s="121" customFormat="1" x14ac:dyDescent="0.3"/>
    <row r="571" s="121" customFormat="1" x14ac:dyDescent="0.3"/>
    <row r="572" s="121" customFormat="1" x14ac:dyDescent="0.3"/>
    <row r="573" s="121" customFormat="1" x14ac:dyDescent="0.3"/>
    <row r="574" s="121" customFormat="1" x14ac:dyDescent="0.3"/>
    <row r="575" s="121" customFormat="1" x14ac:dyDescent="0.3"/>
    <row r="576" s="121" customFormat="1" x14ac:dyDescent="0.3"/>
    <row r="577" s="121" customFormat="1" x14ac:dyDescent="0.3"/>
    <row r="578" s="121" customFormat="1" x14ac:dyDescent="0.3"/>
    <row r="579" s="121" customFormat="1" x14ac:dyDescent="0.3"/>
    <row r="580" s="121" customFormat="1" x14ac:dyDescent="0.3"/>
    <row r="581" s="121" customFormat="1" x14ac:dyDescent="0.3"/>
    <row r="582" s="121" customFormat="1" x14ac:dyDescent="0.3"/>
    <row r="583" s="121" customFormat="1" x14ac:dyDescent="0.3"/>
    <row r="584" s="121" customFormat="1" x14ac:dyDescent="0.3"/>
    <row r="585" s="121" customFormat="1" x14ac:dyDescent="0.3"/>
    <row r="586" s="121" customFormat="1" x14ac:dyDescent="0.3"/>
    <row r="587" s="121" customFormat="1" x14ac:dyDescent="0.3"/>
    <row r="588" s="121" customFormat="1" x14ac:dyDescent="0.3"/>
    <row r="589" s="121" customFormat="1" x14ac:dyDescent="0.3"/>
    <row r="590" s="121" customFormat="1" x14ac:dyDescent="0.3"/>
    <row r="591" s="121" customFormat="1" x14ac:dyDescent="0.3"/>
    <row r="592" s="121" customFormat="1" x14ac:dyDescent="0.3"/>
    <row r="593" s="121" customFormat="1" x14ac:dyDescent="0.3"/>
    <row r="594" s="121" customFormat="1" x14ac:dyDescent="0.3"/>
    <row r="595" s="121" customFormat="1" x14ac:dyDescent="0.3"/>
    <row r="596" s="121" customFormat="1" x14ac:dyDescent="0.3"/>
    <row r="597" s="121" customFormat="1" x14ac:dyDescent="0.3"/>
    <row r="598" s="121" customFormat="1" x14ac:dyDescent="0.3"/>
    <row r="599" s="121" customFormat="1" x14ac:dyDescent="0.3"/>
    <row r="600" s="121" customFormat="1" x14ac:dyDescent="0.3"/>
    <row r="601" s="121" customFormat="1" x14ac:dyDescent="0.3"/>
    <row r="602" s="121" customFormat="1" x14ac:dyDescent="0.3"/>
    <row r="603" s="121" customFormat="1" x14ac:dyDescent="0.3"/>
    <row r="604" s="121" customFormat="1" x14ac:dyDescent="0.3"/>
    <row r="605" s="121" customFormat="1" x14ac:dyDescent="0.3"/>
    <row r="606" s="121" customFormat="1" x14ac:dyDescent="0.3"/>
    <row r="607" s="121" customFormat="1" x14ac:dyDescent="0.3"/>
    <row r="608" s="121" customFormat="1" x14ac:dyDescent="0.3"/>
    <row r="609" s="121" customFormat="1" x14ac:dyDescent="0.3"/>
    <row r="610" s="121" customFormat="1" x14ac:dyDescent="0.3"/>
    <row r="611" s="121" customFormat="1" x14ac:dyDescent="0.3"/>
    <row r="612" s="121" customFormat="1" x14ac:dyDescent="0.3"/>
    <row r="613" s="121" customFormat="1" x14ac:dyDescent="0.3"/>
    <row r="614" s="121" customFormat="1" x14ac:dyDescent="0.3"/>
    <row r="615" s="121" customFormat="1" x14ac:dyDescent="0.3"/>
    <row r="616" s="121" customFormat="1" x14ac:dyDescent="0.3"/>
    <row r="617" s="121" customFormat="1" x14ac:dyDescent="0.3"/>
    <row r="618" s="121" customFormat="1" x14ac:dyDescent="0.3"/>
    <row r="619" s="121" customFormat="1" x14ac:dyDescent="0.3"/>
    <row r="620" s="121" customFormat="1" x14ac:dyDescent="0.3"/>
    <row r="621" s="121" customFormat="1" x14ac:dyDescent="0.3"/>
    <row r="622" s="121" customFormat="1" x14ac:dyDescent="0.3"/>
    <row r="623" s="121" customFormat="1" x14ac:dyDescent="0.3"/>
    <row r="624" s="121" customFormat="1" x14ac:dyDescent="0.3"/>
    <row r="625" s="121" customFormat="1" x14ac:dyDescent="0.3"/>
    <row r="626" s="121" customFormat="1" x14ac:dyDescent="0.3"/>
    <row r="627" s="121" customFormat="1" x14ac:dyDescent="0.3"/>
    <row r="628" s="121" customFormat="1" x14ac:dyDescent="0.3"/>
    <row r="629" s="121" customFormat="1" x14ac:dyDescent="0.3"/>
    <row r="630" s="121" customFormat="1" x14ac:dyDescent="0.3"/>
    <row r="631" s="121" customFormat="1" x14ac:dyDescent="0.3"/>
    <row r="632" s="121" customFormat="1" x14ac:dyDescent="0.3"/>
    <row r="633" s="121" customFormat="1" x14ac:dyDescent="0.3"/>
    <row r="634" s="121" customFormat="1" x14ac:dyDescent="0.3"/>
    <row r="635" s="121" customFormat="1" x14ac:dyDescent="0.3"/>
    <row r="636" s="121" customFormat="1" x14ac:dyDescent="0.3"/>
    <row r="637" s="121" customFormat="1" x14ac:dyDescent="0.3"/>
    <row r="638" s="121" customFormat="1" x14ac:dyDescent="0.3"/>
    <row r="639" s="121" customFormat="1" x14ac:dyDescent="0.3"/>
    <row r="640" s="121" customFormat="1" x14ac:dyDescent="0.3"/>
    <row r="641" s="121" customFormat="1" x14ac:dyDescent="0.3"/>
    <row r="642" s="121" customFormat="1" x14ac:dyDescent="0.3"/>
    <row r="643" s="121" customFormat="1" x14ac:dyDescent="0.3"/>
    <row r="644" s="121" customFormat="1" x14ac:dyDescent="0.3"/>
    <row r="645" s="121" customFormat="1" x14ac:dyDescent="0.3"/>
    <row r="646" s="121" customFormat="1" x14ac:dyDescent="0.3"/>
    <row r="647" s="121" customFormat="1" x14ac:dyDescent="0.3"/>
    <row r="648" s="121" customFormat="1" x14ac:dyDescent="0.3"/>
    <row r="649" s="121" customFormat="1" x14ac:dyDescent="0.3"/>
    <row r="650" s="121" customFormat="1" x14ac:dyDescent="0.3"/>
    <row r="651" s="121" customFormat="1" x14ac:dyDescent="0.3"/>
    <row r="652" s="121" customFormat="1" x14ac:dyDescent="0.3"/>
    <row r="653" s="121" customFormat="1" x14ac:dyDescent="0.3"/>
    <row r="654" s="121" customFormat="1" x14ac:dyDescent="0.3"/>
    <row r="655" s="121" customFormat="1" x14ac:dyDescent="0.3"/>
    <row r="656" s="121" customFormat="1" x14ac:dyDescent="0.3"/>
    <row r="657" s="121" customFormat="1" x14ac:dyDescent="0.3"/>
    <row r="658" s="121" customFormat="1" x14ac:dyDescent="0.3"/>
    <row r="659" s="121" customFormat="1" x14ac:dyDescent="0.3"/>
    <row r="660" s="121" customFormat="1" x14ac:dyDescent="0.3"/>
    <row r="661" s="121" customFormat="1" x14ac:dyDescent="0.3"/>
    <row r="662" s="121" customFormat="1" x14ac:dyDescent="0.3"/>
    <row r="663" s="121" customFormat="1" x14ac:dyDescent="0.3"/>
    <row r="664" s="121" customFormat="1" x14ac:dyDescent="0.3"/>
    <row r="665" s="121" customFormat="1" x14ac:dyDescent="0.3"/>
    <row r="666" s="121" customFormat="1" x14ac:dyDescent="0.3"/>
    <row r="667" s="121" customFormat="1" x14ac:dyDescent="0.3"/>
    <row r="668" s="121" customFormat="1" x14ac:dyDescent="0.3"/>
    <row r="669" s="121" customFormat="1" x14ac:dyDescent="0.3"/>
    <row r="670" s="121" customFormat="1" x14ac:dyDescent="0.3"/>
    <row r="671" s="121" customFormat="1" x14ac:dyDescent="0.3"/>
    <row r="672" s="121" customFormat="1" x14ac:dyDescent="0.3"/>
    <row r="673" s="121" customFormat="1" x14ac:dyDescent="0.3"/>
    <row r="674" s="121" customFormat="1" x14ac:dyDescent="0.3"/>
    <row r="675" s="121" customFormat="1" x14ac:dyDescent="0.3"/>
    <row r="676" s="121" customFormat="1" x14ac:dyDescent="0.3"/>
    <row r="677" s="121" customFormat="1" x14ac:dyDescent="0.3"/>
    <row r="678" s="121" customFormat="1" x14ac:dyDescent="0.3"/>
    <row r="679" s="121" customFormat="1" x14ac:dyDescent="0.3"/>
    <row r="680" s="121" customFormat="1" x14ac:dyDescent="0.3"/>
    <row r="681" s="121" customFormat="1" x14ac:dyDescent="0.3"/>
    <row r="682" s="121" customFormat="1" x14ac:dyDescent="0.3"/>
    <row r="683" s="121" customFormat="1" x14ac:dyDescent="0.3"/>
    <row r="684" s="121" customFormat="1" x14ac:dyDescent="0.3"/>
    <row r="685" s="121" customFormat="1" x14ac:dyDescent="0.3"/>
    <row r="686" s="121" customFormat="1" x14ac:dyDescent="0.3"/>
    <row r="687" s="121" customFormat="1" x14ac:dyDescent="0.3"/>
    <row r="688" s="121" customFormat="1" x14ac:dyDescent="0.3"/>
    <row r="689" s="121" customFormat="1" x14ac:dyDescent="0.3"/>
    <row r="690" s="121" customFormat="1" x14ac:dyDescent="0.3"/>
    <row r="691" s="121" customFormat="1" x14ac:dyDescent="0.3"/>
    <row r="692" s="121" customFormat="1" x14ac:dyDescent="0.3"/>
    <row r="693" s="121" customFormat="1" x14ac:dyDescent="0.3"/>
    <row r="694" s="121" customFormat="1" x14ac:dyDescent="0.3"/>
    <row r="695" s="121" customFormat="1" x14ac:dyDescent="0.3"/>
    <row r="696" s="121" customFormat="1" x14ac:dyDescent="0.3"/>
    <row r="697" s="121" customFormat="1" x14ac:dyDescent="0.3"/>
    <row r="698" s="121" customFormat="1" x14ac:dyDescent="0.3"/>
    <row r="699" s="121" customFormat="1" x14ac:dyDescent="0.3"/>
    <row r="700" s="121" customFormat="1" x14ac:dyDescent="0.3"/>
    <row r="701" s="121" customFormat="1" x14ac:dyDescent="0.3"/>
    <row r="702" s="121" customFormat="1" x14ac:dyDescent="0.3"/>
    <row r="703" s="121" customFormat="1" x14ac:dyDescent="0.3"/>
    <row r="704" s="121" customFormat="1" x14ac:dyDescent="0.3"/>
    <row r="705" s="121" customFormat="1" x14ac:dyDescent="0.3"/>
    <row r="706" s="121" customFormat="1" x14ac:dyDescent="0.3"/>
    <row r="707" s="121" customFormat="1" x14ac:dyDescent="0.3"/>
    <row r="708" s="121" customFormat="1" x14ac:dyDescent="0.3"/>
    <row r="709" s="121" customFormat="1" x14ac:dyDescent="0.3"/>
    <row r="710" s="121" customFormat="1" x14ac:dyDescent="0.3"/>
    <row r="711" s="121" customFormat="1" x14ac:dyDescent="0.3"/>
    <row r="712" s="121" customFormat="1" x14ac:dyDescent="0.3"/>
    <row r="713" s="121" customFormat="1" x14ac:dyDescent="0.3"/>
    <row r="714" s="121" customFormat="1" x14ac:dyDescent="0.3"/>
    <row r="715" s="121" customFormat="1" x14ac:dyDescent="0.3"/>
    <row r="716" s="121" customFormat="1" x14ac:dyDescent="0.3"/>
    <row r="717" s="121" customFormat="1" x14ac:dyDescent="0.3"/>
    <row r="718" s="121" customFormat="1" x14ac:dyDescent="0.3"/>
    <row r="719" s="121" customFormat="1" x14ac:dyDescent="0.3"/>
    <row r="720" s="121" customFormat="1" x14ac:dyDescent="0.3"/>
    <row r="721" s="121" customFormat="1" x14ac:dyDescent="0.3"/>
    <row r="722" s="121" customFormat="1" x14ac:dyDescent="0.3"/>
    <row r="723" s="121" customFormat="1" x14ac:dyDescent="0.3"/>
    <row r="724" s="121" customFormat="1" x14ac:dyDescent="0.3"/>
    <row r="725" s="121" customFormat="1" x14ac:dyDescent="0.3"/>
    <row r="726" s="121" customFormat="1" x14ac:dyDescent="0.3"/>
    <row r="727" s="121" customFormat="1" x14ac:dyDescent="0.3"/>
    <row r="728" s="121" customFormat="1" x14ac:dyDescent="0.3"/>
    <row r="729" s="121" customFormat="1" x14ac:dyDescent="0.3"/>
    <row r="730" s="121" customFormat="1" x14ac:dyDescent="0.3"/>
    <row r="731" s="121" customFormat="1" x14ac:dyDescent="0.3"/>
    <row r="732" s="121" customFormat="1" x14ac:dyDescent="0.3"/>
    <row r="733" s="121" customFormat="1" x14ac:dyDescent="0.3"/>
    <row r="734" s="121" customFormat="1" x14ac:dyDescent="0.3"/>
    <row r="735" s="121" customFormat="1" x14ac:dyDescent="0.3"/>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B1EB0-7586-4CE4-9312-DADB5B6831E3}">
  <sheetPr>
    <tabColor theme="6" tint="-0.249977111117893"/>
  </sheetPr>
  <dimension ref="A1:IX260"/>
  <sheetViews>
    <sheetView zoomScale="67" zoomScaleNormal="67" workbookViewId="0">
      <selection activeCell="E22" sqref="E22"/>
    </sheetView>
  </sheetViews>
  <sheetFormatPr baseColWidth="10" defaultRowHeight="14.4" x14ac:dyDescent="0.3"/>
  <cols>
    <col min="2" max="2" width="40.44140625" customWidth="1"/>
    <col min="3" max="3" width="74.88671875" hidden="1" customWidth="1"/>
    <col min="4" max="4" width="147.88671875" customWidth="1"/>
    <col min="5" max="5" width="26.109375" style="134" customWidth="1"/>
    <col min="11" max="258" width="11.44140625" style="121"/>
  </cols>
  <sheetData>
    <row r="1" spans="1:10" s="121" customFormat="1" x14ac:dyDescent="0.3">
      <c r="E1" s="141"/>
    </row>
    <row r="2" spans="1:10" ht="33" x14ac:dyDescent="0.3">
      <c r="A2" s="7"/>
      <c r="B2" s="449" t="s">
        <v>119</v>
      </c>
      <c r="C2" s="449"/>
      <c r="D2" s="449"/>
      <c r="E2" s="449"/>
      <c r="F2" s="7"/>
      <c r="G2" s="7"/>
      <c r="H2" s="7"/>
      <c r="I2" s="7"/>
      <c r="J2" s="7"/>
    </row>
    <row r="3" spans="1:10" x14ac:dyDescent="0.3">
      <c r="A3" s="7"/>
      <c r="B3" s="110"/>
      <c r="C3" s="110"/>
      <c r="D3" s="110"/>
      <c r="E3" s="139"/>
      <c r="F3" s="7"/>
      <c r="G3" s="7"/>
      <c r="H3" s="7"/>
      <c r="I3" s="7"/>
      <c r="J3" s="7"/>
    </row>
    <row r="4" spans="1:10" ht="60" x14ac:dyDescent="0.3">
      <c r="A4" s="7"/>
      <c r="B4" s="25"/>
      <c r="C4" s="111" t="s">
        <v>120</v>
      </c>
      <c r="D4" s="111" t="s">
        <v>121</v>
      </c>
      <c r="E4" s="139"/>
      <c r="F4" s="7"/>
      <c r="G4" s="7"/>
      <c r="H4" s="7"/>
      <c r="I4" s="7"/>
      <c r="J4" s="7"/>
    </row>
    <row r="5" spans="1:10" ht="76.5" customHeight="1" x14ac:dyDescent="0.3">
      <c r="A5" s="26" t="s">
        <v>122</v>
      </c>
      <c r="B5" s="112" t="s">
        <v>282</v>
      </c>
      <c r="C5" s="113" t="s">
        <v>123</v>
      </c>
      <c r="D5" s="114" t="s">
        <v>47</v>
      </c>
      <c r="E5" s="140">
        <v>0.2</v>
      </c>
      <c r="F5" s="7"/>
      <c r="G5" s="7"/>
      <c r="H5" s="7"/>
      <c r="I5" s="7"/>
      <c r="J5" s="7"/>
    </row>
    <row r="6" spans="1:10" ht="97.2" x14ac:dyDescent="0.3">
      <c r="A6" s="26" t="s">
        <v>124</v>
      </c>
      <c r="B6" s="115" t="s">
        <v>124</v>
      </c>
      <c r="C6" s="116" t="s">
        <v>125</v>
      </c>
      <c r="D6" s="117" t="s">
        <v>48</v>
      </c>
      <c r="E6" s="140">
        <v>0.4</v>
      </c>
      <c r="F6" s="7"/>
      <c r="G6" s="7"/>
      <c r="H6" s="7"/>
      <c r="I6" s="7"/>
      <c r="J6" s="7"/>
    </row>
    <row r="7" spans="1:10" ht="64.8" x14ac:dyDescent="0.3">
      <c r="A7" s="26" t="s">
        <v>127</v>
      </c>
      <c r="B7" s="118" t="s">
        <v>283</v>
      </c>
      <c r="C7" s="116" t="s">
        <v>128</v>
      </c>
      <c r="D7" s="117" t="s">
        <v>129</v>
      </c>
      <c r="E7" s="140">
        <v>0.6</v>
      </c>
      <c r="F7" s="7"/>
      <c r="G7" s="7"/>
      <c r="H7" s="7"/>
      <c r="I7" s="7"/>
      <c r="J7" s="7"/>
    </row>
    <row r="8" spans="1:10" ht="64.8" x14ac:dyDescent="0.3">
      <c r="A8" s="26" t="s">
        <v>130</v>
      </c>
      <c r="B8" s="119" t="s">
        <v>284</v>
      </c>
      <c r="C8" s="116" t="s">
        <v>131</v>
      </c>
      <c r="D8" s="117" t="s">
        <v>313</v>
      </c>
      <c r="E8" s="140">
        <v>0.8</v>
      </c>
      <c r="F8" s="7"/>
      <c r="G8" s="7"/>
      <c r="H8" s="7"/>
      <c r="I8" s="7"/>
      <c r="J8" s="7"/>
    </row>
    <row r="9" spans="1:10" ht="64.8" x14ac:dyDescent="0.3">
      <c r="A9" s="26" t="s">
        <v>132</v>
      </c>
      <c r="B9" s="120" t="s">
        <v>285</v>
      </c>
      <c r="C9" s="116" t="s">
        <v>133</v>
      </c>
      <c r="D9" s="117" t="s">
        <v>50</v>
      </c>
      <c r="E9" s="140">
        <v>1</v>
      </c>
      <c r="F9" s="7"/>
      <c r="G9" s="7"/>
      <c r="H9" s="7"/>
      <c r="I9" s="7"/>
      <c r="J9" s="7"/>
    </row>
    <row r="10" spans="1:10" ht="20.399999999999999" x14ac:dyDescent="0.3">
      <c r="A10" s="26"/>
      <c r="B10" s="26"/>
      <c r="C10" s="27"/>
      <c r="D10" s="27"/>
      <c r="E10" s="139"/>
      <c r="F10" s="7"/>
      <c r="G10" s="7"/>
      <c r="H10" s="7"/>
      <c r="I10" s="7"/>
      <c r="J10" s="7"/>
    </row>
    <row r="11" spans="1:10" ht="60" x14ac:dyDescent="0.3">
      <c r="A11" s="26"/>
      <c r="B11" s="25"/>
      <c r="C11" s="111" t="s">
        <v>120</v>
      </c>
      <c r="D11" s="111" t="s">
        <v>298</v>
      </c>
      <c r="E11" s="139"/>
      <c r="F11" s="7"/>
      <c r="G11" s="7"/>
      <c r="H11" s="7"/>
      <c r="I11" s="7"/>
      <c r="J11" s="7"/>
    </row>
    <row r="12" spans="1:10" ht="79.5" customHeight="1" x14ac:dyDescent="0.3">
      <c r="A12" s="26"/>
      <c r="B12" s="112" t="s">
        <v>282</v>
      </c>
      <c r="C12" s="113" t="s">
        <v>123</v>
      </c>
      <c r="D12" s="152" t="s">
        <v>304</v>
      </c>
      <c r="E12" s="140">
        <v>0.2</v>
      </c>
      <c r="F12" s="7"/>
      <c r="G12" s="7"/>
      <c r="H12" s="7"/>
      <c r="I12" s="7"/>
      <c r="J12" s="7"/>
    </row>
    <row r="13" spans="1:10" ht="32.4" x14ac:dyDescent="0.3">
      <c r="A13" s="26"/>
      <c r="B13" s="115" t="s">
        <v>124</v>
      </c>
      <c r="C13" s="116" t="s">
        <v>125</v>
      </c>
      <c r="D13" s="152" t="s">
        <v>305</v>
      </c>
      <c r="E13" s="140">
        <v>0.4</v>
      </c>
      <c r="F13" s="7"/>
      <c r="G13" s="7"/>
      <c r="H13" s="7"/>
      <c r="I13" s="7"/>
      <c r="J13" s="7"/>
    </row>
    <row r="14" spans="1:10" ht="32.4" x14ac:dyDescent="0.3">
      <c r="A14" s="26"/>
      <c r="B14" s="118" t="s">
        <v>283</v>
      </c>
      <c r="C14" s="116" t="s">
        <v>128</v>
      </c>
      <c r="D14" s="152" t="s">
        <v>306</v>
      </c>
      <c r="E14" s="140">
        <v>0.6</v>
      </c>
      <c r="F14" s="7"/>
      <c r="G14" s="7"/>
      <c r="H14" s="7"/>
      <c r="I14" s="7"/>
      <c r="J14" s="7"/>
    </row>
    <row r="15" spans="1:10" ht="32.4" x14ac:dyDescent="0.3">
      <c r="A15" s="26"/>
      <c r="B15" s="119" t="s">
        <v>284</v>
      </c>
      <c r="C15" s="116" t="s">
        <v>131</v>
      </c>
      <c r="D15" s="152" t="s">
        <v>307</v>
      </c>
      <c r="E15" s="140">
        <v>0.8</v>
      </c>
      <c r="F15" s="7"/>
      <c r="G15" s="7"/>
      <c r="H15" s="7"/>
      <c r="I15" s="7"/>
      <c r="J15" s="7"/>
    </row>
    <row r="16" spans="1:10" ht="46.5" customHeight="1" x14ac:dyDescent="0.3">
      <c r="A16" s="26"/>
      <c r="B16" s="120" t="s">
        <v>285</v>
      </c>
      <c r="C16" s="116" t="s">
        <v>133</v>
      </c>
      <c r="D16" s="152" t="s">
        <v>308</v>
      </c>
      <c r="E16" s="140">
        <v>1</v>
      </c>
      <c r="F16" s="7"/>
      <c r="G16" s="7"/>
      <c r="H16" s="7"/>
      <c r="I16" s="7"/>
      <c r="J16" s="7"/>
    </row>
    <row r="17" spans="1:10" ht="20.399999999999999" x14ac:dyDescent="0.3">
      <c r="A17" s="26"/>
      <c r="B17" s="26"/>
      <c r="C17" s="27"/>
      <c r="D17" s="27"/>
      <c r="E17" s="139"/>
      <c r="F17" s="7"/>
      <c r="G17" s="7"/>
      <c r="H17" s="7"/>
      <c r="I17" s="7"/>
      <c r="J17" s="7"/>
    </row>
    <row r="18" spans="1:10" x14ac:dyDescent="0.3">
      <c r="A18" s="26"/>
      <c r="B18" s="28"/>
      <c r="C18" s="28"/>
      <c r="D18" s="28"/>
      <c r="E18" s="139"/>
      <c r="F18" s="7"/>
      <c r="G18" s="7"/>
      <c r="H18" s="7"/>
      <c r="I18" s="7"/>
      <c r="J18" s="7"/>
    </row>
    <row r="19" spans="1:10" ht="60" x14ac:dyDescent="0.3">
      <c r="A19" s="26"/>
      <c r="B19" s="25"/>
      <c r="C19" s="111" t="s">
        <v>120</v>
      </c>
      <c r="D19" s="111" t="s">
        <v>311</v>
      </c>
      <c r="E19" s="139"/>
      <c r="F19" s="7"/>
      <c r="G19" s="7"/>
      <c r="H19" s="7"/>
      <c r="I19" s="7"/>
      <c r="J19" s="7"/>
    </row>
    <row r="20" spans="1:10" ht="57.75" customHeight="1" x14ac:dyDescent="0.3">
      <c r="A20" s="26"/>
      <c r="B20" s="112" t="s">
        <v>282</v>
      </c>
      <c r="C20" s="113" t="s">
        <v>123</v>
      </c>
      <c r="D20" s="152" t="s">
        <v>299</v>
      </c>
      <c r="E20" s="140">
        <v>0.2</v>
      </c>
      <c r="F20" s="7"/>
      <c r="G20" s="7"/>
      <c r="H20" s="7"/>
      <c r="I20" s="7"/>
      <c r="J20" s="7"/>
    </row>
    <row r="21" spans="1:10" ht="54" customHeight="1" x14ac:dyDescent="0.3">
      <c r="A21" s="26"/>
      <c r="B21" s="115" t="s">
        <v>124</v>
      </c>
      <c r="C21" s="116" t="s">
        <v>125</v>
      </c>
      <c r="D21" s="152" t="s">
        <v>300</v>
      </c>
      <c r="E21" s="140">
        <v>0.4</v>
      </c>
      <c r="F21" s="7"/>
      <c r="G21" s="7"/>
      <c r="H21" s="7"/>
      <c r="I21" s="7"/>
      <c r="J21" s="7"/>
    </row>
    <row r="22" spans="1:10" ht="64.5" customHeight="1" x14ac:dyDescent="0.3">
      <c r="A22" s="26"/>
      <c r="B22" s="118" t="s">
        <v>283</v>
      </c>
      <c r="C22" s="116" t="s">
        <v>128</v>
      </c>
      <c r="D22" s="152" t="s">
        <v>301</v>
      </c>
      <c r="E22" s="140">
        <v>0.6</v>
      </c>
      <c r="F22" s="7"/>
      <c r="G22" s="7"/>
      <c r="H22" s="7"/>
      <c r="I22" s="7"/>
      <c r="J22" s="7"/>
    </row>
    <row r="23" spans="1:10" ht="51.75" customHeight="1" x14ac:dyDescent="0.3">
      <c r="A23" s="26"/>
      <c r="B23" s="119" t="s">
        <v>284</v>
      </c>
      <c r="C23" s="116" t="s">
        <v>131</v>
      </c>
      <c r="D23" s="152" t="s">
        <v>302</v>
      </c>
      <c r="E23" s="140">
        <v>0.8</v>
      </c>
      <c r="F23" s="7"/>
      <c r="G23" s="7"/>
      <c r="H23" s="7"/>
      <c r="I23" s="7"/>
      <c r="J23" s="7"/>
    </row>
    <row r="24" spans="1:10" ht="51.75" customHeight="1" x14ac:dyDescent="0.3">
      <c r="A24" s="26"/>
      <c r="B24" s="120" t="s">
        <v>285</v>
      </c>
      <c r="C24" s="116" t="s">
        <v>133</v>
      </c>
      <c r="D24" s="152" t="s">
        <v>303</v>
      </c>
      <c r="E24" s="140">
        <v>1</v>
      </c>
      <c r="F24" s="7"/>
      <c r="G24" s="7"/>
      <c r="H24" s="7"/>
      <c r="I24" s="7"/>
      <c r="J24" s="7"/>
    </row>
    <row r="25" spans="1:10" x14ac:dyDescent="0.3">
      <c r="A25" s="26"/>
      <c r="B25" s="28"/>
      <c r="C25" s="28"/>
      <c r="D25" s="28"/>
      <c r="E25" s="139"/>
      <c r="F25" s="7"/>
      <c r="G25" s="7"/>
      <c r="H25" s="7"/>
      <c r="I25" s="7"/>
      <c r="J25" s="7"/>
    </row>
    <row r="26" spans="1:10" x14ac:dyDescent="0.3">
      <c r="A26" s="26"/>
      <c r="B26" s="28"/>
      <c r="C26" s="28"/>
      <c r="D26" s="28"/>
      <c r="E26" s="139"/>
      <c r="F26" s="7"/>
      <c r="G26" s="7"/>
      <c r="H26" s="7"/>
      <c r="I26" s="7"/>
      <c r="J26" s="7"/>
    </row>
    <row r="27" spans="1:10" x14ac:dyDescent="0.3">
      <c r="A27" s="26"/>
      <c r="B27" s="28"/>
      <c r="C27" s="28"/>
      <c r="D27" s="28"/>
      <c r="E27" s="139"/>
      <c r="F27" s="7"/>
      <c r="G27" s="7"/>
      <c r="H27" s="7"/>
      <c r="I27" s="7"/>
      <c r="J27" s="7"/>
    </row>
    <row r="28" spans="1:10" x14ac:dyDescent="0.3">
      <c r="A28" s="26"/>
      <c r="B28" s="28"/>
      <c r="C28" s="28"/>
      <c r="D28" s="28"/>
      <c r="E28" s="139"/>
      <c r="F28" s="7"/>
      <c r="G28" s="7"/>
      <c r="H28" s="7"/>
      <c r="I28" s="7"/>
      <c r="J28" s="7"/>
    </row>
    <row r="29" spans="1:10" ht="60" x14ac:dyDescent="0.3">
      <c r="A29" s="26"/>
      <c r="B29" s="25"/>
      <c r="C29" s="111" t="s">
        <v>120</v>
      </c>
      <c r="D29" s="111" t="s">
        <v>309</v>
      </c>
      <c r="E29" s="139"/>
      <c r="F29" s="7"/>
      <c r="G29" s="7"/>
      <c r="H29" s="7"/>
      <c r="I29" s="7"/>
      <c r="J29" s="7"/>
    </row>
    <row r="30" spans="1:10" ht="75.75" customHeight="1" x14ac:dyDescent="0.3">
      <c r="A30" s="26"/>
      <c r="B30" s="112" t="s">
        <v>282</v>
      </c>
      <c r="C30" s="113" t="s">
        <v>123</v>
      </c>
      <c r="D30" s="152" t="s">
        <v>316</v>
      </c>
      <c r="E30" s="140">
        <v>0.2</v>
      </c>
      <c r="F30" s="7"/>
      <c r="G30" s="7"/>
      <c r="H30" s="7"/>
      <c r="I30" s="7"/>
      <c r="J30" s="7"/>
    </row>
    <row r="31" spans="1:10" ht="65.25" customHeight="1" x14ac:dyDescent="0.3">
      <c r="A31" s="26"/>
      <c r="B31" s="115" t="s">
        <v>124</v>
      </c>
      <c r="C31" s="116" t="s">
        <v>125</v>
      </c>
      <c r="D31" s="152" t="s">
        <v>317</v>
      </c>
      <c r="E31" s="140">
        <v>0.4</v>
      </c>
      <c r="F31" s="7"/>
      <c r="G31" s="7"/>
      <c r="H31" s="7"/>
      <c r="I31" s="7"/>
      <c r="J31" s="7"/>
    </row>
    <row r="32" spans="1:10" ht="57" customHeight="1" x14ac:dyDescent="0.3">
      <c r="A32" s="26"/>
      <c r="B32" s="118" t="s">
        <v>283</v>
      </c>
      <c r="C32" s="116" t="s">
        <v>128</v>
      </c>
      <c r="D32" s="152" t="s">
        <v>310</v>
      </c>
      <c r="E32" s="140">
        <v>0.6</v>
      </c>
      <c r="F32" s="7"/>
      <c r="G32" s="7"/>
      <c r="H32" s="7"/>
      <c r="I32" s="7"/>
      <c r="J32" s="7"/>
    </row>
    <row r="33" spans="1:10" ht="66.75" customHeight="1" x14ac:dyDescent="0.3">
      <c r="A33" s="26"/>
      <c r="B33" s="119" t="s">
        <v>284</v>
      </c>
      <c r="C33" s="116" t="s">
        <v>131</v>
      </c>
      <c r="D33" s="152" t="s">
        <v>318</v>
      </c>
      <c r="E33" s="140">
        <v>0.8</v>
      </c>
      <c r="F33" s="7"/>
      <c r="G33" s="7"/>
      <c r="H33" s="7"/>
      <c r="I33" s="7"/>
      <c r="J33" s="7"/>
    </row>
    <row r="34" spans="1:10" ht="79.5" customHeight="1" x14ac:dyDescent="0.3">
      <c r="A34" s="26"/>
      <c r="B34" s="120" t="s">
        <v>285</v>
      </c>
      <c r="C34" s="116" t="s">
        <v>133</v>
      </c>
      <c r="D34" s="152" t="s">
        <v>319</v>
      </c>
      <c r="E34" s="140">
        <v>1</v>
      </c>
      <c r="F34" s="7"/>
      <c r="G34" s="7"/>
      <c r="H34" s="7"/>
      <c r="I34" s="7"/>
      <c r="J34" s="7"/>
    </row>
    <row r="35" spans="1:10" x14ac:dyDescent="0.3">
      <c r="A35" s="26"/>
      <c r="B35" s="26"/>
      <c r="C35" s="26" t="s">
        <v>134</v>
      </c>
      <c r="D35" s="26" t="s">
        <v>135</v>
      </c>
      <c r="E35" s="139"/>
      <c r="F35" s="7"/>
      <c r="G35" s="7"/>
      <c r="H35" s="7"/>
      <c r="I35" s="7"/>
      <c r="J35" s="7"/>
    </row>
    <row r="36" spans="1:10" x14ac:dyDescent="0.3">
      <c r="A36" s="26"/>
      <c r="B36" s="26"/>
      <c r="C36" s="26"/>
      <c r="D36" s="26"/>
      <c r="E36" s="139"/>
      <c r="F36" s="7"/>
      <c r="G36" s="7"/>
      <c r="H36" s="7"/>
      <c r="I36" s="7"/>
      <c r="J36" s="7"/>
    </row>
    <row r="37" spans="1:10" x14ac:dyDescent="0.3">
      <c r="A37" s="26"/>
      <c r="B37" s="26"/>
      <c r="C37" s="26"/>
      <c r="D37" s="26"/>
      <c r="E37" s="139"/>
      <c r="F37" s="7"/>
      <c r="G37" s="7"/>
      <c r="H37" s="7"/>
      <c r="I37" s="7"/>
      <c r="J37" s="7"/>
    </row>
    <row r="38" spans="1:10" ht="60" x14ac:dyDescent="0.3">
      <c r="A38" s="26"/>
      <c r="B38" s="25"/>
      <c r="C38" s="111" t="s">
        <v>120</v>
      </c>
      <c r="D38" s="111" t="s">
        <v>329</v>
      </c>
      <c r="E38" s="139"/>
      <c r="F38" s="7"/>
      <c r="G38" s="7"/>
      <c r="H38" s="7"/>
      <c r="I38" s="7"/>
      <c r="J38" s="7"/>
    </row>
    <row r="39" spans="1:10" ht="97.2" x14ac:dyDescent="0.3">
      <c r="A39" s="26"/>
      <c r="B39" s="112" t="s">
        <v>282</v>
      </c>
      <c r="C39" s="113" t="s">
        <v>123</v>
      </c>
      <c r="D39" s="153" t="s">
        <v>325</v>
      </c>
      <c r="E39" s="140">
        <v>0.2</v>
      </c>
      <c r="F39" s="7"/>
      <c r="G39" s="7"/>
      <c r="H39" s="7"/>
      <c r="I39" s="7"/>
      <c r="J39" s="7"/>
    </row>
    <row r="40" spans="1:10" ht="97.2" x14ac:dyDescent="0.3">
      <c r="A40" s="26"/>
      <c r="B40" s="115" t="s">
        <v>124</v>
      </c>
      <c r="C40" s="116" t="s">
        <v>125</v>
      </c>
      <c r="D40" s="153" t="s">
        <v>326</v>
      </c>
      <c r="E40" s="140">
        <v>0.4</v>
      </c>
      <c r="F40" s="7"/>
      <c r="G40" s="7"/>
      <c r="H40" s="7"/>
      <c r="I40" s="7"/>
      <c r="J40" s="7"/>
    </row>
    <row r="41" spans="1:10" ht="97.2" x14ac:dyDescent="0.3">
      <c r="A41" s="26"/>
      <c r="B41" s="118" t="s">
        <v>283</v>
      </c>
      <c r="C41" s="116" t="s">
        <v>128</v>
      </c>
      <c r="D41" s="153" t="s">
        <v>327</v>
      </c>
      <c r="E41" s="140">
        <v>0.6</v>
      </c>
      <c r="F41" s="7"/>
      <c r="G41" s="7"/>
      <c r="H41" s="7"/>
      <c r="I41" s="7"/>
      <c r="J41" s="7"/>
    </row>
    <row r="42" spans="1:10" ht="97.2" x14ac:dyDescent="0.3">
      <c r="A42" s="26"/>
      <c r="B42" s="119" t="s">
        <v>284</v>
      </c>
      <c r="C42" s="116" t="s">
        <v>131</v>
      </c>
      <c r="D42" s="153" t="s">
        <v>328</v>
      </c>
      <c r="E42" s="140">
        <v>0.8</v>
      </c>
      <c r="F42" s="7"/>
      <c r="G42" s="7"/>
      <c r="H42" s="7"/>
      <c r="I42" s="7"/>
      <c r="J42" s="7"/>
    </row>
    <row r="43" spans="1:10" ht="97.2" x14ac:dyDescent="0.3">
      <c r="A43" s="26"/>
      <c r="B43" s="120" t="s">
        <v>285</v>
      </c>
      <c r="C43" s="116" t="s">
        <v>133</v>
      </c>
      <c r="D43" s="153" t="s">
        <v>330</v>
      </c>
      <c r="E43" s="140">
        <v>1</v>
      </c>
      <c r="F43" s="7"/>
      <c r="G43" s="7"/>
      <c r="H43" s="7"/>
      <c r="I43" s="7"/>
      <c r="J43" s="7"/>
    </row>
    <row r="44" spans="1:10" x14ac:dyDescent="0.3">
      <c r="A44" s="26"/>
      <c r="B44" s="26"/>
      <c r="C44" s="26"/>
      <c r="D44" s="26"/>
      <c r="E44" s="139"/>
      <c r="F44" s="7"/>
      <c r="G44" s="7"/>
      <c r="H44" s="7"/>
      <c r="I44" s="7"/>
      <c r="J44" s="7"/>
    </row>
    <row r="45" spans="1:10" ht="56.25" customHeight="1" x14ac:dyDescent="0.3">
      <c r="A45" s="26"/>
      <c r="B45" s="26"/>
      <c r="C45" s="26"/>
      <c r="D45" s="111" t="s">
        <v>297</v>
      </c>
      <c r="E45" s="139"/>
      <c r="F45" s="7"/>
      <c r="G45" s="7"/>
      <c r="H45" s="7"/>
      <c r="I45" s="7"/>
      <c r="J45" s="7"/>
    </row>
    <row r="46" spans="1:10" ht="94.5" customHeight="1" x14ac:dyDescent="0.3">
      <c r="A46" s="26"/>
      <c r="B46" s="119" t="s">
        <v>284</v>
      </c>
      <c r="C46" s="26"/>
      <c r="D46" s="117" t="s">
        <v>393</v>
      </c>
      <c r="E46" s="140">
        <v>0.8</v>
      </c>
      <c r="F46" s="7"/>
      <c r="G46" s="7"/>
      <c r="H46" s="7"/>
      <c r="I46" s="7"/>
      <c r="J46" s="7"/>
    </row>
    <row r="47" spans="1:10" ht="105.75" customHeight="1" x14ac:dyDescent="0.3">
      <c r="A47" s="26"/>
      <c r="B47" s="120" t="s">
        <v>285</v>
      </c>
      <c r="C47" s="27"/>
      <c r="D47" s="117" t="s">
        <v>391</v>
      </c>
      <c r="E47" s="140">
        <v>1</v>
      </c>
      <c r="F47" s="7"/>
      <c r="G47" s="7"/>
      <c r="H47" s="7"/>
      <c r="I47" s="7"/>
      <c r="J47" s="7"/>
    </row>
    <row r="48" spans="1:10" x14ac:dyDescent="0.3">
      <c r="A48" s="26"/>
      <c r="B48" s="23"/>
      <c r="C48" s="23"/>
      <c r="D48" s="23"/>
      <c r="E48" s="139"/>
      <c r="F48" s="7"/>
      <c r="G48" s="7"/>
      <c r="H48" s="7"/>
      <c r="I48" s="7"/>
      <c r="J48" s="7"/>
    </row>
    <row r="49" spans="1:10" x14ac:dyDescent="0.3">
      <c r="A49" s="26"/>
      <c r="B49" s="23"/>
      <c r="C49" s="23"/>
      <c r="D49" s="23"/>
      <c r="E49" s="139"/>
      <c r="F49" s="7"/>
      <c r="G49" s="7"/>
      <c r="H49" s="7"/>
      <c r="I49" s="7"/>
      <c r="J49" s="7"/>
    </row>
    <row r="50" spans="1:10" ht="20.399999999999999" x14ac:dyDescent="0.3">
      <c r="A50" s="26"/>
      <c r="B50" s="26"/>
      <c r="C50" s="27"/>
      <c r="D50" s="27"/>
      <c r="E50" s="139"/>
      <c r="F50" s="7"/>
      <c r="G50" s="7"/>
      <c r="H50" s="7"/>
      <c r="I50" s="7"/>
      <c r="J50" s="7"/>
    </row>
    <row r="51" spans="1:10" ht="46.5" customHeight="1" x14ac:dyDescent="0.3">
      <c r="A51" s="26"/>
      <c r="B51" s="26"/>
      <c r="C51" s="26"/>
      <c r="D51" s="111" t="s">
        <v>396</v>
      </c>
      <c r="E51" s="139"/>
      <c r="F51" s="7"/>
      <c r="G51" s="7"/>
      <c r="H51" s="7"/>
      <c r="I51" s="7"/>
      <c r="J51" s="7"/>
    </row>
    <row r="52" spans="1:10" ht="90" customHeight="1" x14ac:dyDescent="0.3">
      <c r="A52" s="26"/>
      <c r="B52" s="119" t="s">
        <v>284</v>
      </c>
      <c r="C52" s="26"/>
      <c r="D52" s="117" t="s">
        <v>314</v>
      </c>
      <c r="E52" s="140">
        <v>0.8</v>
      </c>
      <c r="F52" s="7"/>
      <c r="G52" s="7"/>
      <c r="H52" s="7"/>
      <c r="I52" s="7"/>
      <c r="J52" s="7"/>
    </row>
    <row r="53" spans="1:10" ht="64.8" x14ac:dyDescent="0.3">
      <c r="A53" s="26"/>
      <c r="B53" s="120" t="s">
        <v>285</v>
      </c>
      <c r="C53" s="27"/>
      <c r="D53" s="117" t="s">
        <v>315</v>
      </c>
      <c r="E53" s="140">
        <v>1</v>
      </c>
      <c r="F53" s="7"/>
      <c r="G53" s="7"/>
      <c r="H53" s="7"/>
      <c r="I53" s="7"/>
      <c r="J53" s="7"/>
    </row>
    <row r="54" spans="1:10" ht="20.399999999999999" x14ac:dyDescent="0.3">
      <c r="A54" s="26"/>
      <c r="B54" s="26"/>
      <c r="C54" s="27"/>
      <c r="D54" s="27"/>
      <c r="E54" s="139"/>
      <c r="F54" s="7"/>
      <c r="G54" s="7"/>
      <c r="H54" s="7"/>
      <c r="I54" s="7"/>
      <c r="J54" s="7"/>
    </row>
    <row r="55" spans="1:10" ht="20.399999999999999" x14ac:dyDescent="0.3">
      <c r="A55" s="26"/>
      <c r="B55" s="26"/>
      <c r="C55" s="27"/>
      <c r="D55" s="27"/>
      <c r="E55" s="139"/>
      <c r="F55" s="7"/>
      <c r="G55" s="7"/>
      <c r="H55" s="7"/>
      <c r="I55" s="7"/>
      <c r="J55" s="7"/>
    </row>
    <row r="56" spans="1:10" ht="20.399999999999999" x14ac:dyDescent="0.3">
      <c r="A56" s="26"/>
      <c r="B56" s="26"/>
      <c r="C56" s="27"/>
      <c r="D56" s="27"/>
      <c r="E56" s="139"/>
      <c r="F56" s="7"/>
      <c r="G56" s="7"/>
      <c r="H56" s="7"/>
      <c r="I56" s="7"/>
      <c r="J56" s="7"/>
    </row>
    <row r="57" spans="1:10" ht="20.399999999999999" x14ac:dyDescent="0.3">
      <c r="A57" s="26"/>
      <c r="B57" s="26"/>
      <c r="C57" s="27"/>
      <c r="D57" s="27"/>
      <c r="E57" s="139"/>
      <c r="F57" s="7"/>
      <c r="G57" s="7"/>
      <c r="H57" s="7"/>
      <c r="I57" s="7"/>
      <c r="J57" s="7"/>
    </row>
    <row r="58" spans="1:10" ht="20.399999999999999" x14ac:dyDescent="0.3">
      <c r="A58" s="26"/>
      <c r="B58" s="26"/>
      <c r="C58" s="27"/>
      <c r="D58" s="27"/>
      <c r="E58" s="139"/>
      <c r="F58" s="7"/>
      <c r="G58" s="7"/>
      <c r="H58" s="7"/>
      <c r="I58" s="7"/>
      <c r="J58" s="7"/>
    </row>
    <row r="59" spans="1:10" ht="20.399999999999999" x14ac:dyDescent="0.3">
      <c r="A59" s="26"/>
      <c r="B59" s="26"/>
      <c r="C59" s="27"/>
      <c r="D59" s="27"/>
      <c r="E59" s="139"/>
      <c r="F59" s="7"/>
      <c r="G59" s="7"/>
      <c r="H59" s="7"/>
      <c r="I59" s="7"/>
      <c r="J59" s="7"/>
    </row>
    <row r="60" spans="1:10" ht="20.399999999999999" x14ac:dyDescent="0.3">
      <c r="A60" s="26"/>
      <c r="B60" s="26"/>
      <c r="C60" s="27"/>
      <c r="D60" s="27"/>
      <c r="E60" s="139"/>
      <c r="F60" s="7"/>
      <c r="G60" s="7"/>
      <c r="H60" s="7"/>
      <c r="I60" s="7"/>
      <c r="J60" s="7"/>
    </row>
    <row r="61" spans="1:10" ht="20.399999999999999" x14ac:dyDescent="0.3">
      <c r="A61" s="26"/>
      <c r="B61" s="26"/>
      <c r="C61" s="27"/>
      <c r="D61" s="27"/>
      <c r="E61" s="139"/>
      <c r="F61" s="7"/>
      <c r="G61" s="7"/>
      <c r="H61" s="7"/>
      <c r="I61" s="7"/>
      <c r="J61" s="7"/>
    </row>
    <row r="62" spans="1:10" ht="20.399999999999999" x14ac:dyDescent="0.3">
      <c r="A62" s="26"/>
      <c r="B62" s="26"/>
      <c r="C62" s="27"/>
      <c r="D62" s="27"/>
      <c r="E62" s="139"/>
      <c r="F62" s="7"/>
      <c r="G62" s="7"/>
      <c r="H62" s="7"/>
      <c r="I62" s="7"/>
      <c r="J62" s="7"/>
    </row>
    <row r="63" spans="1:10" ht="20.399999999999999" x14ac:dyDescent="0.3">
      <c r="A63" s="26"/>
      <c r="B63" s="26"/>
      <c r="C63" s="27"/>
      <c r="D63" s="27"/>
      <c r="E63" s="139"/>
      <c r="F63" s="7"/>
      <c r="G63" s="7"/>
      <c r="H63" s="7"/>
      <c r="I63" s="7"/>
      <c r="J63" s="7"/>
    </row>
    <row r="64" spans="1:10" ht="20.399999999999999" x14ac:dyDescent="0.3">
      <c r="A64" s="26"/>
      <c r="B64" s="26"/>
      <c r="C64" s="27"/>
      <c r="D64" s="27"/>
      <c r="E64" s="139"/>
      <c r="F64" s="7"/>
      <c r="G64" s="7"/>
      <c r="H64" s="7"/>
      <c r="I64" s="7"/>
      <c r="J64" s="7"/>
    </row>
    <row r="65" spans="1:10" ht="20.399999999999999" x14ac:dyDescent="0.3">
      <c r="A65" s="26"/>
      <c r="B65" s="26"/>
      <c r="C65" s="27"/>
      <c r="D65" s="27"/>
      <c r="E65" s="139"/>
      <c r="F65" s="7"/>
      <c r="G65" s="7"/>
      <c r="H65" s="7"/>
      <c r="I65" s="7"/>
      <c r="J65" s="7"/>
    </row>
    <row r="66" spans="1:10" ht="20.399999999999999" x14ac:dyDescent="0.3">
      <c r="A66" s="26"/>
      <c r="B66" s="26"/>
      <c r="C66" s="27"/>
      <c r="D66" s="27"/>
      <c r="E66" s="139"/>
      <c r="F66" s="7"/>
      <c r="G66" s="7"/>
      <c r="H66" s="7"/>
      <c r="I66" s="7"/>
      <c r="J66" s="7"/>
    </row>
    <row r="67" spans="1:10" ht="20.399999999999999" x14ac:dyDescent="0.3">
      <c r="A67" s="26"/>
      <c r="B67" s="26"/>
      <c r="C67" s="27"/>
      <c r="D67" s="27"/>
      <c r="E67" s="139"/>
      <c r="F67" s="7"/>
      <c r="G67" s="7"/>
      <c r="H67" s="7"/>
      <c r="I67" s="7"/>
      <c r="J67" s="7"/>
    </row>
    <row r="68" spans="1:10" ht="20.399999999999999" x14ac:dyDescent="0.3">
      <c r="A68" s="26"/>
      <c r="B68" s="26"/>
      <c r="C68" s="27"/>
      <c r="D68" s="27"/>
      <c r="E68" s="139"/>
      <c r="F68" s="7"/>
      <c r="G68" s="7"/>
      <c r="H68" s="7"/>
      <c r="I68" s="7"/>
      <c r="J68" s="7"/>
    </row>
    <row r="69" spans="1:10" ht="20.399999999999999" x14ac:dyDescent="0.3">
      <c r="A69" s="26"/>
      <c r="B69" s="26"/>
      <c r="C69" s="27"/>
      <c r="D69" s="27"/>
      <c r="E69" s="139"/>
      <c r="F69" s="7"/>
      <c r="G69" s="7"/>
      <c r="H69" s="7"/>
      <c r="I69" s="7"/>
      <c r="J69" s="7"/>
    </row>
    <row r="70" spans="1:10" ht="20.399999999999999" x14ac:dyDescent="0.3">
      <c r="A70" s="26"/>
      <c r="B70" s="26"/>
      <c r="C70" s="27"/>
      <c r="D70" s="27"/>
      <c r="E70" s="139"/>
      <c r="F70" s="7"/>
      <c r="G70" s="7"/>
      <c r="H70" s="7"/>
      <c r="I70" s="7"/>
      <c r="J70" s="7"/>
    </row>
    <row r="71" spans="1:10" ht="20.399999999999999" x14ac:dyDescent="0.3">
      <c r="A71" s="26"/>
      <c r="B71" s="26"/>
      <c r="C71" s="27"/>
      <c r="D71" s="27"/>
      <c r="E71" s="139"/>
      <c r="F71" s="7"/>
      <c r="G71" s="7"/>
      <c r="H71" s="7"/>
      <c r="I71" s="7"/>
      <c r="J71" s="7"/>
    </row>
    <row r="72" spans="1:10" ht="20.399999999999999" x14ac:dyDescent="0.3">
      <c r="A72" s="26"/>
      <c r="B72" s="26"/>
      <c r="C72" s="27"/>
      <c r="D72" s="27"/>
      <c r="E72" s="139"/>
      <c r="F72" s="7"/>
      <c r="G72" s="7"/>
      <c r="H72" s="7"/>
      <c r="I72" s="7"/>
      <c r="J72" s="7"/>
    </row>
    <row r="73" spans="1:10" ht="20.399999999999999" x14ac:dyDescent="0.3">
      <c r="A73" s="26"/>
      <c r="B73" s="26"/>
      <c r="C73" s="27"/>
      <c r="D73" s="27"/>
      <c r="E73" s="139"/>
      <c r="F73" s="7"/>
      <c r="G73" s="7"/>
      <c r="H73" s="7"/>
      <c r="I73" s="7"/>
      <c r="J73" s="7"/>
    </row>
    <row r="74" spans="1:10" ht="20.399999999999999" x14ac:dyDescent="0.3">
      <c r="A74" s="26"/>
      <c r="B74" s="26"/>
      <c r="C74" s="27"/>
      <c r="D74" s="27"/>
      <c r="E74" s="139"/>
      <c r="F74" s="7"/>
      <c r="G74" s="7"/>
      <c r="H74" s="7"/>
      <c r="I74" s="7"/>
      <c r="J74" s="7"/>
    </row>
    <row r="75" spans="1:10" ht="20.399999999999999" x14ac:dyDescent="0.3">
      <c r="A75" s="26"/>
      <c r="B75" s="26"/>
      <c r="C75" s="27"/>
      <c r="D75" s="27"/>
      <c r="E75" s="139"/>
      <c r="F75" s="7"/>
      <c r="G75" s="7"/>
      <c r="H75" s="7"/>
      <c r="I75" s="7"/>
      <c r="J75" s="7"/>
    </row>
    <row r="76" spans="1:10" ht="20.399999999999999" x14ac:dyDescent="0.3">
      <c r="A76" s="26"/>
      <c r="B76" s="26"/>
      <c r="C76" s="27"/>
      <c r="D76" s="27"/>
      <c r="E76" s="139"/>
      <c r="F76" s="7"/>
      <c r="G76" s="7"/>
      <c r="H76" s="7"/>
      <c r="I76" s="7"/>
      <c r="J76" s="7"/>
    </row>
    <row r="77" spans="1:10" ht="20.399999999999999" x14ac:dyDescent="0.3">
      <c r="A77" s="26"/>
      <c r="B77" s="26"/>
      <c r="C77" s="27"/>
      <c r="D77" s="27"/>
      <c r="E77" s="139"/>
      <c r="F77" s="7"/>
      <c r="G77" s="7"/>
      <c r="H77" s="7"/>
      <c r="I77" s="7"/>
      <c r="J77" s="7"/>
    </row>
    <row r="78" spans="1:10" ht="20.399999999999999" x14ac:dyDescent="0.3">
      <c r="A78" s="26"/>
      <c r="B78" s="26"/>
      <c r="C78" s="27"/>
      <c r="D78" s="27"/>
      <c r="E78" s="139"/>
      <c r="F78" s="7"/>
      <c r="G78" s="7"/>
      <c r="H78" s="7"/>
      <c r="I78" s="7"/>
      <c r="J78" s="7"/>
    </row>
    <row r="79" spans="1:10" ht="20.399999999999999" x14ac:dyDescent="0.3">
      <c r="A79" s="26"/>
      <c r="B79" s="26"/>
      <c r="C79" s="27"/>
      <c r="D79" s="27"/>
      <c r="E79" s="139"/>
      <c r="F79" s="7"/>
      <c r="G79" s="7"/>
      <c r="H79" s="7"/>
      <c r="I79" s="7"/>
      <c r="J79" s="7"/>
    </row>
    <row r="80" spans="1:10" s="121" customFormat="1" ht="20.399999999999999" x14ac:dyDescent="0.3">
      <c r="A80" s="122"/>
      <c r="B80" s="122"/>
      <c r="C80" s="123"/>
      <c r="D80" s="123"/>
      <c r="E80" s="141"/>
    </row>
    <row r="81" spans="1:5" s="121" customFormat="1" ht="20.399999999999999" x14ac:dyDescent="0.3">
      <c r="A81" s="122"/>
      <c r="B81" s="122"/>
      <c r="C81" s="123"/>
      <c r="D81" s="123"/>
      <c r="E81" s="141"/>
    </row>
    <row r="82" spans="1:5" s="121" customFormat="1" ht="20.399999999999999" x14ac:dyDescent="0.3">
      <c r="A82" s="122"/>
      <c r="B82" s="122"/>
      <c r="C82" s="123"/>
      <c r="D82" s="123"/>
      <c r="E82" s="141"/>
    </row>
    <row r="83" spans="1:5" s="121" customFormat="1" ht="20.399999999999999" x14ac:dyDescent="0.3">
      <c r="A83" s="122"/>
      <c r="B83" s="122"/>
      <c r="C83" s="123"/>
      <c r="D83" s="123"/>
      <c r="E83" s="141"/>
    </row>
    <row r="84" spans="1:5" s="121" customFormat="1" ht="20.399999999999999" x14ac:dyDescent="0.3">
      <c r="A84" s="122"/>
      <c r="B84" s="122"/>
      <c r="C84" s="123"/>
      <c r="D84" s="123"/>
      <c r="E84" s="141"/>
    </row>
    <row r="85" spans="1:5" s="121" customFormat="1" ht="20.399999999999999" x14ac:dyDescent="0.3">
      <c r="A85" s="122"/>
      <c r="B85" s="122"/>
      <c r="C85" s="123"/>
      <c r="D85" s="123"/>
      <c r="E85" s="141"/>
    </row>
    <row r="86" spans="1:5" s="121" customFormat="1" ht="20.399999999999999" x14ac:dyDescent="0.3">
      <c r="A86" s="122"/>
      <c r="B86" s="122"/>
      <c r="C86" s="123"/>
      <c r="D86" s="123"/>
      <c r="E86" s="141"/>
    </row>
    <row r="87" spans="1:5" s="121" customFormat="1" ht="20.399999999999999" x14ac:dyDescent="0.3">
      <c r="A87" s="122"/>
      <c r="B87" s="122"/>
      <c r="C87" s="123"/>
      <c r="D87" s="123"/>
      <c r="E87" s="141"/>
    </row>
    <row r="88" spans="1:5" s="121" customFormat="1" ht="20.399999999999999" x14ac:dyDescent="0.3">
      <c r="A88" s="122"/>
      <c r="B88" s="122"/>
      <c r="C88" s="123"/>
      <c r="D88" s="123"/>
      <c r="E88" s="141"/>
    </row>
    <row r="89" spans="1:5" s="121" customFormat="1" ht="20.399999999999999" x14ac:dyDescent="0.3">
      <c r="A89" s="122"/>
      <c r="B89" s="122"/>
      <c r="C89" s="123"/>
      <c r="D89" s="123"/>
      <c r="E89" s="141"/>
    </row>
    <row r="90" spans="1:5" s="121" customFormat="1" ht="20.399999999999999" x14ac:dyDescent="0.3">
      <c r="A90" s="122"/>
      <c r="B90" s="122"/>
      <c r="C90" s="123"/>
      <c r="D90" s="123"/>
      <c r="E90" s="141"/>
    </row>
    <row r="91" spans="1:5" s="121" customFormat="1" ht="20.399999999999999" x14ac:dyDescent="0.3">
      <c r="A91" s="122"/>
      <c r="B91" s="122"/>
      <c r="C91" s="123"/>
      <c r="D91" s="123"/>
      <c r="E91" s="141"/>
    </row>
    <row r="92" spans="1:5" s="121" customFormat="1" ht="20.399999999999999" x14ac:dyDescent="0.3">
      <c r="A92" s="122"/>
      <c r="B92" s="122"/>
      <c r="C92" s="123"/>
      <c r="D92" s="123"/>
      <c r="E92" s="141"/>
    </row>
    <row r="93" spans="1:5" s="121" customFormat="1" ht="20.399999999999999" x14ac:dyDescent="0.3">
      <c r="A93" s="122"/>
      <c r="B93" s="122"/>
      <c r="C93" s="123"/>
      <c r="D93" s="123"/>
      <c r="E93" s="141"/>
    </row>
    <row r="94" spans="1:5" s="121" customFormat="1" ht="20.399999999999999" x14ac:dyDescent="0.3">
      <c r="A94" s="122"/>
      <c r="B94" s="122"/>
      <c r="C94" s="123"/>
      <c r="D94" s="123"/>
      <c r="E94" s="141"/>
    </row>
    <row r="95" spans="1:5" s="121" customFormat="1" ht="20.399999999999999" x14ac:dyDescent="0.3">
      <c r="A95" s="122"/>
      <c r="B95" s="122"/>
      <c r="C95" s="123"/>
      <c r="D95" s="123"/>
      <c r="E95" s="141"/>
    </row>
    <row r="96" spans="1:5" s="121" customFormat="1" ht="20.399999999999999" x14ac:dyDescent="0.3">
      <c r="A96" s="122"/>
      <c r="B96" s="122"/>
      <c r="C96" s="123"/>
      <c r="D96" s="123"/>
      <c r="E96" s="141"/>
    </row>
    <row r="97" spans="1:5" s="121" customFormat="1" ht="20.399999999999999" x14ac:dyDescent="0.3">
      <c r="A97" s="122"/>
      <c r="B97" s="122"/>
      <c r="C97" s="123"/>
      <c r="D97" s="123"/>
      <c r="E97" s="141"/>
    </row>
    <row r="98" spans="1:5" s="121" customFormat="1" ht="20.399999999999999" x14ac:dyDescent="0.3">
      <c r="A98" s="122"/>
      <c r="B98" s="122"/>
      <c r="C98" s="123"/>
      <c r="D98" s="123"/>
      <c r="E98" s="141"/>
    </row>
    <row r="99" spans="1:5" s="121" customFormat="1" ht="20.399999999999999" x14ac:dyDescent="0.3">
      <c r="A99" s="122"/>
      <c r="B99" s="122"/>
      <c r="C99" s="123"/>
      <c r="D99" s="123"/>
      <c r="E99" s="141"/>
    </row>
    <row r="100" spans="1:5" s="121" customFormat="1" ht="20.399999999999999" x14ac:dyDescent="0.3">
      <c r="A100" s="122"/>
      <c r="B100" s="122"/>
      <c r="C100" s="123"/>
      <c r="D100" s="123"/>
      <c r="E100" s="141"/>
    </row>
    <row r="101" spans="1:5" s="121" customFormat="1" ht="20.399999999999999" x14ac:dyDescent="0.3">
      <c r="A101" s="122"/>
      <c r="B101" s="122"/>
      <c r="C101" s="123"/>
      <c r="D101" s="123"/>
      <c r="E101" s="141"/>
    </row>
    <row r="102" spans="1:5" s="121" customFormat="1" ht="20.399999999999999" x14ac:dyDescent="0.3">
      <c r="A102" s="122"/>
      <c r="B102" s="122"/>
      <c r="C102" s="123"/>
      <c r="D102" s="123"/>
      <c r="E102" s="141"/>
    </row>
    <row r="103" spans="1:5" s="121" customFormat="1" ht="20.399999999999999" x14ac:dyDescent="0.3">
      <c r="A103" s="122"/>
      <c r="B103" s="122"/>
      <c r="C103" s="123"/>
      <c r="D103" s="123"/>
      <c r="E103" s="141"/>
    </row>
    <row r="104" spans="1:5" s="121" customFormat="1" ht="20.399999999999999" x14ac:dyDescent="0.3">
      <c r="A104" s="122"/>
      <c r="B104" s="122"/>
      <c r="C104" s="123"/>
      <c r="D104" s="123"/>
      <c r="E104" s="141"/>
    </row>
    <row r="105" spans="1:5" s="121" customFormat="1" ht="20.399999999999999" x14ac:dyDescent="0.3">
      <c r="A105" s="122"/>
      <c r="B105" s="122"/>
      <c r="C105" s="123"/>
      <c r="D105" s="123"/>
      <c r="E105" s="141"/>
    </row>
    <row r="106" spans="1:5" s="121" customFormat="1" ht="20.399999999999999" x14ac:dyDescent="0.3">
      <c r="A106" s="122"/>
      <c r="B106" s="122"/>
      <c r="C106" s="123"/>
      <c r="D106" s="123"/>
      <c r="E106" s="141"/>
    </row>
    <row r="107" spans="1:5" s="121" customFormat="1" ht="20.399999999999999" x14ac:dyDescent="0.3">
      <c r="A107" s="122"/>
      <c r="B107" s="122"/>
      <c r="C107" s="123"/>
      <c r="D107" s="123"/>
      <c r="E107" s="141"/>
    </row>
    <row r="108" spans="1:5" s="121" customFormat="1" ht="20.399999999999999" x14ac:dyDescent="0.3">
      <c r="A108" s="122"/>
      <c r="B108" s="122"/>
      <c r="C108" s="123"/>
      <c r="D108" s="123"/>
      <c r="E108" s="141"/>
    </row>
    <row r="109" spans="1:5" s="121" customFormat="1" ht="20.399999999999999" x14ac:dyDescent="0.3">
      <c r="A109" s="122"/>
      <c r="B109" s="122"/>
      <c r="C109" s="123"/>
      <c r="D109" s="123"/>
      <c r="E109" s="141"/>
    </row>
    <row r="110" spans="1:5" s="121" customFormat="1" ht="20.399999999999999" x14ac:dyDescent="0.3">
      <c r="A110" s="122"/>
      <c r="B110" s="122"/>
      <c r="C110" s="123"/>
      <c r="D110" s="123"/>
      <c r="E110" s="141"/>
    </row>
    <row r="111" spans="1:5" s="121" customFormat="1" ht="20.399999999999999" x14ac:dyDescent="0.3">
      <c r="A111" s="122"/>
      <c r="B111" s="122"/>
      <c r="C111" s="123"/>
      <c r="D111" s="123"/>
      <c r="E111" s="141"/>
    </row>
    <row r="112" spans="1:5" s="121" customFormat="1" ht="20.399999999999999" x14ac:dyDescent="0.3">
      <c r="A112" s="122"/>
      <c r="B112" s="122"/>
      <c r="C112" s="123"/>
      <c r="D112" s="123"/>
      <c r="E112" s="141"/>
    </row>
    <row r="113" spans="1:5" s="121" customFormat="1" ht="20.399999999999999" x14ac:dyDescent="0.3">
      <c r="A113" s="122"/>
      <c r="B113" s="122"/>
      <c r="C113" s="123"/>
      <c r="D113" s="123"/>
      <c r="E113" s="141"/>
    </row>
    <row r="114" spans="1:5" s="121" customFormat="1" ht="20.399999999999999" x14ac:dyDescent="0.3">
      <c r="A114" s="122"/>
      <c r="B114" s="122"/>
      <c r="C114" s="123"/>
      <c r="D114" s="123"/>
      <c r="E114" s="141"/>
    </row>
    <row r="115" spans="1:5" s="121" customFormat="1" ht="20.399999999999999" x14ac:dyDescent="0.3">
      <c r="A115" s="122"/>
      <c r="B115" s="122"/>
      <c r="C115" s="123"/>
      <c r="D115" s="123"/>
      <c r="E115" s="141"/>
    </row>
    <row r="116" spans="1:5" s="121" customFormat="1" ht="20.399999999999999" x14ac:dyDescent="0.3">
      <c r="A116" s="122"/>
      <c r="B116" s="122"/>
      <c r="C116" s="123"/>
      <c r="D116" s="123"/>
      <c r="E116" s="141"/>
    </row>
    <row r="117" spans="1:5" s="121" customFormat="1" ht="20.399999999999999" x14ac:dyDescent="0.3">
      <c r="A117" s="122"/>
      <c r="B117" s="122"/>
      <c r="C117" s="123"/>
      <c r="D117" s="123"/>
      <c r="E117" s="141"/>
    </row>
    <row r="118" spans="1:5" s="121" customFormat="1" ht="20.399999999999999" x14ac:dyDescent="0.3">
      <c r="A118" s="122"/>
      <c r="B118" s="122"/>
      <c r="C118" s="123"/>
      <c r="D118" s="123"/>
      <c r="E118" s="141"/>
    </row>
    <row r="119" spans="1:5" s="121" customFormat="1" ht="20.399999999999999" x14ac:dyDescent="0.3">
      <c r="A119" s="122"/>
      <c r="B119" s="122"/>
      <c r="C119" s="123"/>
      <c r="D119" s="123"/>
      <c r="E119" s="141"/>
    </row>
    <row r="120" spans="1:5" s="121" customFormat="1" ht="20.399999999999999" x14ac:dyDescent="0.3">
      <c r="A120" s="122"/>
      <c r="B120" s="122"/>
      <c r="C120" s="123"/>
      <c r="D120" s="123"/>
      <c r="E120" s="141"/>
    </row>
    <row r="121" spans="1:5" s="121" customFormat="1" ht="20.399999999999999" x14ac:dyDescent="0.3">
      <c r="A121" s="122"/>
      <c r="B121" s="122"/>
      <c r="C121" s="123"/>
      <c r="D121" s="123"/>
      <c r="E121" s="141"/>
    </row>
    <row r="122" spans="1:5" s="121" customFormat="1" ht="20.399999999999999" x14ac:dyDescent="0.3">
      <c r="A122" s="122"/>
      <c r="B122" s="122"/>
      <c r="C122" s="123"/>
      <c r="D122" s="123"/>
      <c r="E122" s="141"/>
    </row>
    <row r="123" spans="1:5" s="121" customFormat="1" ht="20.399999999999999" x14ac:dyDescent="0.3">
      <c r="A123" s="122"/>
      <c r="B123" s="122"/>
      <c r="C123" s="123"/>
      <c r="D123" s="123"/>
      <c r="E123" s="141"/>
    </row>
    <row r="124" spans="1:5" s="121" customFormat="1" ht="20.399999999999999" x14ac:dyDescent="0.3">
      <c r="A124" s="122"/>
      <c r="B124" s="122"/>
      <c r="C124" s="123"/>
      <c r="D124" s="123"/>
      <c r="E124" s="141"/>
    </row>
    <row r="125" spans="1:5" s="121" customFormat="1" ht="20.399999999999999" x14ac:dyDescent="0.3">
      <c r="A125" s="122"/>
      <c r="B125" s="122"/>
      <c r="C125" s="123"/>
      <c r="D125" s="123"/>
      <c r="E125" s="141"/>
    </row>
    <row r="126" spans="1:5" s="121" customFormat="1" ht="20.399999999999999" x14ac:dyDescent="0.3">
      <c r="A126" s="122"/>
      <c r="B126" s="122"/>
      <c r="C126" s="123"/>
      <c r="D126" s="123"/>
      <c r="E126" s="141"/>
    </row>
    <row r="127" spans="1:5" s="121" customFormat="1" ht="20.399999999999999" x14ac:dyDescent="0.3">
      <c r="A127" s="122"/>
      <c r="B127" s="122"/>
      <c r="C127" s="123"/>
      <c r="D127" s="123"/>
      <c r="E127" s="141"/>
    </row>
    <row r="128" spans="1:5" s="121" customFormat="1" ht="20.399999999999999" x14ac:dyDescent="0.3">
      <c r="A128" s="122"/>
      <c r="B128" s="122"/>
      <c r="C128" s="123"/>
      <c r="D128" s="123"/>
      <c r="E128" s="141"/>
    </row>
    <row r="129" spans="1:5" s="121" customFormat="1" ht="20.399999999999999" x14ac:dyDescent="0.3">
      <c r="A129" s="122"/>
      <c r="B129" s="122"/>
      <c r="C129" s="123"/>
      <c r="D129" s="123"/>
      <c r="E129" s="141"/>
    </row>
    <row r="130" spans="1:5" s="121" customFormat="1" ht="20.399999999999999" x14ac:dyDescent="0.3">
      <c r="A130" s="122"/>
      <c r="B130" s="122"/>
      <c r="C130" s="123"/>
      <c r="D130" s="123"/>
      <c r="E130" s="141"/>
    </row>
    <row r="131" spans="1:5" s="121" customFormat="1" ht="20.399999999999999" x14ac:dyDescent="0.3">
      <c r="A131" s="122"/>
      <c r="B131" s="122"/>
      <c r="C131" s="123"/>
      <c r="D131" s="123"/>
      <c r="E131" s="141"/>
    </row>
    <row r="132" spans="1:5" s="121" customFormat="1" ht="20.399999999999999" x14ac:dyDescent="0.3">
      <c r="A132" s="122"/>
      <c r="B132" s="122"/>
      <c r="C132" s="123"/>
      <c r="D132" s="123"/>
      <c r="E132" s="141"/>
    </row>
    <row r="133" spans="1:5" s="121" customFormat="1" ht="20.399999999999999" x14ac:dyDescent="0.3">
      <c r="A133" s="122"/>
      <c r="B133" s="122"/>
      <c r="C133" s="123"/>
      <c r="D133" s="123"/>
      <c r="E133" s="141"/>
    </row>
    <row r="134" spans="1:5" s="121" customFormat="1" ht="20.399999999999999" x14ac:dyDescent="0.3">
      <c r="A134" s="122"/>
      <c r="B134" s="122"/>
      <c r="C134" s="123"/>
      <c r="D134" s="123"/>
      <c r="E134" s="141"/>
    </row>
    <row r="135" spans="1:5" s="121" customFormat="1" ht="20.399999999999999" x14ac:dyDescent="0.3">
      <c r="A135" s="122"/>
      <c r="B135" s="122"/>
      <c r="C135" s="123"/>
      <c r="D135" s="123"/>
      <c r="E135" s="141"/>
    </row>
    <row r="136" spans="1:5" s="121" customFormat="1" ht="20.399999999999999" x14ac:dyDescent="0.3">
      <c r="A136" s="122"/>
      <c r="B136" s="122"/>
      <c r="C136" s="123"/>
      <c r="D136" s="123"/>
      <c r="E136" s="141"/>
    </row>
    <row r="137" spans="1:5" s="121" customFormat="1" ht="20.399999999999999" x14ac:dyDescent="0.3">
      <c r="A137" s="122"/>
      <c r="B137" s="122"/>
      <c r="C137" s="123"/>
      <c r="D137" s="123"/>
      <c r="E137" s="141"/>
    </row>
    <row r="138" spans="1:5" s="121" customFormat="1" ht="20.399999999999999" x14ac:dyDescent="0.3">
      <c r="A138" s="122"/>
      <c r="B138" s="122"/>
      <c r="C138" s="123"/>
      <c r="D138" s="123"/>
      <c r="E138" s="141"/>
    </row>
    <row r="139" spans="1:5" s="121" customFormat="1" ht="20.399999999999999" x14ac:dyDescent="0.3">
      <c r="A139" s="122"/>
      <c r="B139" s="122"/>
      <c r="C139" s="123"/>
      <c r="D139" s="123"/>
      <c r="E139" s="141"/>
    </row>
    <row r="140" spans="1:5" s="121" customFormat="1" ht="20.399999999999999" x14ac:dyDescent="0.3">
      <c r="A140" s="122"/>
      <c r="B140" s="122"/>
      <c r="C140" s="123"/>
      <c r="D140" s="123"/>
      <c r="E140" s="141"/>
    </row>
    <row r="141" spans="1:5" s="121" customFormat="1" ht="20.399999999999999" x14ac:dyDescent="0.3">
      <c r="A141" s="122"/>
      <c r="B141" s="122"/>
      <c r="C141" s="123"/>
      <c r="D141" s="123"/>
      <c r="E141" s="141"/>
    </row>
    <row r="142" spans="1:5" s="121" customFormat="1" ht="20.399999999999999" x14ac:dyDescent="0.3">
      <c r="A142" s="122"/>
      <c r="B142" s="122"/>
      <c r="C142" s="123"/>
      <c r="D142" s="123"/>
      <c r="E142" s="141"/>
    </row>
    <row r="143" spans="1:5" s="121" customFormat="1" ht="20.399999999999999" x14ac:dyDescent="0.3">
      <c r="A143" s="122"/>
      <c r="B143" s="122"/>
      <c r="C143" s="123"/>
      <c r="D143" s="123"/>
      <c r="E143" s="141"/>
    </row>
    <row r="144" spans="1:5" s="121" customFormat="1" ht="20.399999999999999" x14ac:dyDescent="0.3">
      <c r="A144" s="122"/>
      <c r="B144" s="122"/>
      <c r="C144" s="123"/>
      <c r="D144" s="123"/>
      <c r="E144" s="141"/>
    </row>
    <row r="145" spans="1:5" s="121" customFormat="1" ht="20.399999999999999" x14ac:dyDescent="0.3">
      <c r="A145" s="122"/>
      <c r="B145" s="122"/>
      <c r="C145" s="123"/>
      <c r="D145" s="123"/>
      <c r="E145" s="141"/>
    </row>
    <row r="146" spans="1:5" s="121" customFormat="1" ht="20.399999999999999" x14ac:dyDescent="0.3">
      <c r="A146" s="122"/>
      <c r="B146" s="122"/>
      <c r="C146" s="123"/>
      <c r="D146" s="123"/>
      <c r="E146" s="141"/>
    </row>
    <row r="147" spans="1:5" s="121" customFormat="1" ht="20.399999999999999" x14ac:dyDescent="0.3">
      <c r="A147" s="122"/>
      <c r="B147" s="122"/>
      <c r="C147" s="123"/>
      <c r="D147" s="123"/>
      <c r="E147" s="141"/>
    </row>
    <row r="148" spans="1:5" s="121" customFormat="1" ht="20.399999999999999" x14ac:dyDescent="0.3">
      <c r="A148" s="122"/>
      <c r="B148" s="122"/>
      <c r="C148" s="123"/>
      <c r="D148" s="123"/>
      <c r="E148" s="141"/>
    </row>
    <row r="149" spans="1:5" s="121" customFormat="1" ht="20.399999999999999" x14ac:dyDescent="0.3">
      <c r="A149" s="122"/>
      <c r="B149" s="122"/>
      <c r="C149" s="123"/>
      <c r="D149" s="123"/>
      <c r="E149" s="141"/>
    </row>
    <row r="150" spans="1:5" s="121" customFormat="1" ht="20.399999999999999" x14ac:dyDescent="0.3">
      <c r="A150" s="122"/>
      <c r="B150" s="122"/>
      <c r="C150" s="123"/>
      <c r="D150" s="123"/>
      <c r="E150" s="141"/>
    </row>
    <row r="151" spans="1:5" s="121" customFormat="1" ht="20.399999999999999" x14ac:dyDescent="0.3">
      <c r="A151" s="122"/>
      <c r="B151" s="122"/>
      <c r="C151" s="123"/>
      <c r="D151" s="123"/>
      <c r="E151" s="141"/>
    </row>
    <row r="152" spans="1:5" s="121" customFormat="1" ht="20.399999999999999" x14ac:dyDescent="0.3">
      <c r="A152" s="122"/>
      <c r="B152" s="122"/>
      <c r="C152" s="123"/>
      <c r="D152" s="123"/>
      <c r="E152" s="141"/>
    </row>
    <row r="153" spans="1:5" s="121" customFormat="1" ht="20.399999999999999" x14ac:dyDescent="0.3">
      <c r="A153" s="122"/>
      <c r="B153" s="122"/>
      <c r="C153" s="123"/>
      <c r="D153" s="123"/>
      <c r="E153" s="141"/>
    </row>
    <row r="154" spans="1:5" s="121" customFormat="1" ht="20.399999999999999" x14ac:dyDescent="0.3">
      <c r="A154" s="122"/>
      <c r="B154" s="122"/>
      <c r="C154" s="123"/>
      <c r="D154" s="123"/>
      <c r="E154" s="141"/>
    </row>
    <row r="155" spans="1:5" s="121" customFormat="1" ht="20.399999999999999" x14ac:dyDescent="0.3">
      <c r="A155" s="122"/>
      <c r="B155" s="122"/>
      <c r="C155" s="123"/>
      <c r="D155" s="123"/>
      <c r="E155" s="141"/>
    </row>
    <row r="156" spans="1:5" s="121" customFormat="1" ht="20.399999999999999" x14ac:dyDescent="0.3">
      <c r="A156" s="122"/>
      <c r="B156" s="122"/>
      <c r="C156" s="123"/>
      <c r="D156" s="123"/>
      <c r="E156" s="141"/>
    </row>
    <row r="157" spans="1:5" s="121" customFormat="1" ht="20.399999999999999" x14ac:dyDescent="0.3">
      <c r="A157" s="122"/>
      <c r="B157" s="122"/>
      <c r="C157" s="123"/>
      <c r="D157" s="123"/>
      <c r="E157" s="141"/>
    </row>
    <row r="158" spans="1:5" s="121" customFormat="1" ht="20.399999999999999" x14ac:dyDescent="0.3">
      <c r="A158" s="122"/>
      <c r="B158" s="122"/>
      <c r="C158" s="123"/>
      <c r="D158" s="123"/>
      <c r="E158" s="141"/>
    </row>
    <row r="159" spans="1:5" s="121" customFormat="1" ht="20.399999999999999" x14ac:dyDescent="0.3">
      <c r="A159" s="122"/>
      <c r="B159" s="122"/>
      <c r="C159" s="123"/>
      <c r="D159" s="123"/>
      <c r="E159" s="141"/>
    </row>
    <row r="160" spans="1:5" s="121" customFormat="1" ht="20.399999999999999" x14ac:dyDescent="0.3">
      <c r="A160" s="122"/>
      <c r="B160" s="122"/>
      <c r="C160" s="123"/>
      <c r="D160" s="123"/>
      <c r="E160" s="141"/>
    </row>
    <row r="161" spans="1:5" s="121" customFormat="1" ht="20.399999999999999" x14ac:dyDescent="0.3">
      <c r="A161" s="122"/>
      <c r="B161" s="122"/>
      <c r="C161" s="123"/>
      <c r="D161" s="123"/>
      <c r="E161" s="141"/>
    </row>
    <row r="162" spans="1:5" s="121" customFormat="1" ht="20.399999999999999" x14ac:dyDescent="0.3">
      <c r="A162" s="122"/>
      <c r="B162" s="122"/>
      <c r="C162" s="123"/>
      <c r="D162" s="123"/>
      <c r="E162" s="141"/>
    </row>
    <row r="163" spans="1:5" s="121" customFormat="1" ht="20.399999999999999" x14ac:dyDescent="0.3">
      <c r="A163" s="122"/>
      <c r="B163" s="122"/>
      <c r="C163" s="123"/>
      <c r="D163" s="123"/>
      <c r="E163" s="141"/>
    </row>
    <row r="164" spans="1:5" s="121" customFormat="1" ht="20.399999999999999" x14ac:dyDescent="0.3">
      <c r="A164" s="122"/>
      <c r="B164" s="122"/>
      <c r="C164" s="123"/>
      <c r="D164" s="123"/>
      <c r="E164" s="141"/>
    </row>
    <row r="165" spans="1:5" s="121" customFormat="1" ht="20.399999999999999" x14ac:dyDescent="0.3">
      <c r="A165" s="122"/>
      <c r="B165" s="122"/>
      <c r="C165" s="123"/>
      <c r="D165" s="123"/>
      <c r="E165" s="141"/>
    </row>
    <row r="166" spans="1:5" s="121" customFormat="1" ht="20.399999999999999" x14ac:dyDescent="0.3">
      <c r="A166" s="122"/>
      <c r="B166" s="122"/>
      <c r="C166" s="123"/>
      <c r="D166" s="123"/>
      <c r="E166" s="141"/>
    </row>
    <row r="167" spans="1:5" s="121" customFormat="1" ht="20.399999999999999" x14ac:dyDescent="0.3">
      <c r="A167" s="122"/>
      <c r="B167" s="122"/>
      <c r="C167" s="123"/>
      <c r="D167" s="123"/>
      <c r="E167" s="141"/>
    </row>
    <row r="168" spans="1:5" s="121" customFormat="1" ht="20.399999999999999" x14ac:dyDescent="0.3">
      <c r="A168" s="122"/>
      <c r="B168" s="122"/>
      <c r="C168" s="123"/>
      <c r="D168" s="123"/>
      <c r="E168" s="141"/>
    </row>
    <row r="169" spans="1:5" s="121" customFormat="1" ht="20.399999999999999" x14ac:dyDescent="0.3">
      <c r="A169" s="122"/>
      <c r="B169" s="122"/>
      <c r="C169" s="123"/>
      <c r="D169" s="123"/>
      <c r="E169" s="141"/>
    </row>
    <row r="170" spans="1:5" s="121" customFormat="1" ht="20.399999999999999" x14ac:dyDescent="0.3">
      <c r="A170" s="122"/>
      <c r="B170" s="122"/>
      <c r="C170" s="123"/>
      <c r="D170" s="123"/>
      <c r="E170" s="141"/>
    </row>
    <row r="171" spans="1:5" s="121" customFormat="1" ht="20.399999999999999" x14ac:dyDescent="0.3">
      <c r="A171" s="122"/>
      <c r="B171" s="122"/>
      <c r="C171" s="123"/>
      <c r="D171" s="123"/>
      <c r="E171" s="141"/>
    </row>
    <row r="172" spans="1:5" s="121" customFormat="1" ht="20.399999999999999" x14ac:dyDescent="0.3">
      <c r="A172" s="122"/>
      <c r="B172" s="122"/>
      <c r="C172" s="123"/>
      <c r="D172" s="123"/>
      <c r="E172" s="141"/>
    </row>
    <row r="173" spans="1:5" s="121" customFormat="1" ht="20.399999999999999" x14ac:dyDescent="0.3">
      <c r="A173" s="122"/>
      <c r="B173" s="122"/>
      <c r="C173" s="123"/>
      <c r="D173" s="123"/>
      <c r="E173" s="141"/>
    </row>
    <row r="174" spans="1:5" s="121" customFormat="1" ht="20.399999999999999" x14ac:dyDescent="0.3">
      <c r="A174" s="122"/>
      <c r="B174" s="122"/>
      <c r="C174" s="123"/>
      <c r="D174" s="123"/>
      <c r="E174" s="141"/>
    </row>
    <row r="175" spans="1:5" s="121" customFormat="1" ht="20.399999999999999" x14ac:dyDescent="0.3">
      <c r="A175" s="122"/>
      <c r="B175" s="122"/>
      <c r="C175" s="123"/>
      <c r="D175" s="123"/>
      <c r="E175" s="141"/>
    </row>
    <row r="176" spans="1:5" s="121" customFormat="1" ht="20.399999999999999" x14ac:dyDescent="0.3">
      <c r="A176" s="122"/>
      <c r="B176" s="122"/>
      <c r="C176" s="123"/>
      <c r="D176" s="123"/>
      <c r="E176" s="141"/>
    </row>
    <row r="177" spans="1:5" s="121" customFormat="1" ht="20.399999999999999" x14ac:dyDescent="0.3">
      <c r="A177" s="122"/>
      <c r="B177" s="122"/>
      <c r="C177" s="123"/>
      <c r="D177" s="123"/>
      <c r="E177" s="141"/>
    </row>
    <row r="178" spans="1:5" s="121" customFormat="1" ht="20.399999999999999" x14ac:dyDescent="0.3">
      <c r="A178" s="122"/>
      <c r="B178" s="122"/>
      <c r="C178" s="123"/>
      <c r="D178" s="123"/>
      <c r="E178" s="141"/>
    </row>
    <row r="179" spans="1:5" s="121" customFormat="1" ht="20.399999999999999" x14ac:dyDescent="0.3">
      <c r="A179" s="122"/>
      <c r="B179" s="122"/>
      <c r="C179" s="123"/>
      <c r="D179" s="123"/>
      <c r="E179" s="141"/>
    </row>
    <row r="180" spans="1:5" s="121" customFormat="1" ht="20.399999999999999" x14ac:dyDescent="0.3">
      <c r="A180" s="122"/>
      <c r="B180" s="122"/>
      <c r="C180" s="123"/>
      <c r="D180" s="123"/>
      <c r="E180" s="141"/>
    </row>
    <row r="181" spans="1:5" s="121" customFormat="1" ht="20.399999999999999" x14ac:dyDescent="0.3">
      <c r="A181" s="122"/>
      <c r="B181" s="122"/>
      <c r="C181" s="123"/>
      <c r="D181" s="123"/>
      <c r="E181" s="141"/>
    </row>
    <row r="182" spans="1:5" s="121" customFormat="1" ht="20.399999999999999" x14ac:dyDescent="0.3">
      <c r="A182" s="122"/>
      <c r="B182" s="122"/>
      <c r="C182" s="123"/>
      <c r="D182" s="123"/>
      <c r="E182" s="141"/>
    </row>
    <row r="183" spans="1:5" s="121" customFormat="1" ht="20.399999999999999" x14ac:dyDescent="0.3">
      <c r="A183" s="122"/>
      <c r="B183" s="122"/>
      <c r="C183" s="123"/>
      <c r="D183" s="123"/>
      <c r="E183" s="141"/>
    </row>
    <row r="184" spans="1:5" s="121" customFormat="1" ht="20.399999999999999" x14ac:dyDescent="0.3">
      <c r="A184" s="122"/>
      <c r="B184" s="122"/>
      <c r="C184" s="123"/>
      <c r="D184" s="123"/>
      <c r="E184" s="141"/>
    </row>
    <row r="185" spans="1:5" s="121" customFormat="1" ht="20.399999999999999" x14ac:dyDescent="0.3">
      <c r="A185" s="122"/>
      <c r="B185" s="122"/>
      <c r="C185" s="123"/>
      <c r="D185" s="123"/>
      <c r="E185" s="141"/>
    </row>
    <row r="186" spans="1:5" s="121" customFormat="1" ht="20.399999999999999" x14ac:dyDescent="0.3">
      <c r="A186" s="122"/>
      <c r="B186" s="122"/>
      <c r="C186" s="123"/>
      <c r="D186" s="123"/>
      <c r="E186" s="141"/>
    </row>
    <row r="187" spans="1:5" s="121" customFormat="1" ht="20.399999999999999" x14ac:dyDescent="0.3">
      <c r="A187" s="122"/>
      <c r="B187" s="122"/>
      <c r="C187" s="123"/>
      <c r="D187" s="123"/>
      <c r="E187" s="141"/>
    </row>
    <row r="188" spans="1:5" s="121" customFormat="1" ht="20.399999999999999" x14ac:dyDescent="0.3">
      <c r="A188" s="122"/>
      <c r="B188" s="122"/>
      <c r="C188" s="123"/>
      <c r="D188" s="123"/>
      <c r="E188" s="141"/>
    </row>
    <row r="189" spans="1:5" s="121" customFormat="1" ht="20.399999999999999" x14ac:dyDescent="0.3">
      <c r="A189" s="122"/>
      <c r="B189" s="122"/>
      <c r="C189" s="123"/>
      <c r="D189" s="123"/>
      <c r="E189" s="141"/>
    </row>
    <row r="190" spans="1:5" s="121" customFormat="1" ht="20.399999999999999" x14ac:dyDescent="0.3">
      <c r="A190" s="122"/>
      <c r="B190" s="122"/>
      <c r="C190" s="123"/>
      <c r="D190" s="123"/>
      <c r="E190" s="141"/>
    </row>
    <row r="191" spans="1:5" s="121" customFormat="1" ht="20.399999999999999" x14ac:dyDescent="0.3">
      <c r="A191" s="122"/>
      <c r="B191" s="122"/>
      <c r="C191" s="123"/>
      <c r="D191" s="123"/>
      <c r="E191" s="141"/>
    </row>
    <row r="192" spans="1:5" s="121" customFormat="1" ht="20.399999999999999" x14ac:dyDescent="0.3">
      <c r="A192" s="122"/>
      <c r="B192" s="122"/>
      <c r="C192" s="123"/>
      <c r="D192" s="123"/>
      <c r="E192" s="141"/>
    </row>
    <row r="193" spans="1:5" s="121" customFormat="1" ht="20.399999999999999" x14ac:dyDescent="0.3">
      <c r="A193" s="122"/>
      <c r="B193" s="122"/>
      <c r="C193" s="123"/>
      <c r="D193" s="123"/>
      <c r="E193" s="141"/>
    </row>
    <row r="194" spans="1:5" s="121" customFormat="1" ht="20.399999999999999" x14ac:dyDescent="0.3">
      <c r="A194" s="122"/>
      <c r="B194" s="122"/>
      <c r="C194" s="123"/>
      <c r="D194" s="123"/>
      <c r="E194" s="141"/>
    </row>
    <row r="195" spans="1:5" s="121" customFormat="1" ht="20.399999999999999" x14ac:dyDescent="0.3">
      <c r="A195" s="122"/>
      <c r="B195" s="122"/>
      <c r="C195" s="123"/>
      <c r="D195" s="123"/>
      <c r="E195" s="141"/>
    </row>
    <row r="196" spans="1:5" s="121" customFormat="1" ht="20.399999999999999" x14ac:dyDescent="0.3">
      <c r="A196" s="122"/>
      <c r="B196" s="122"/>
      <c r="C196" s="123"/>
      <c r="D196" s="123"/>
      <c r="E196" s="141"/>
    </row>
    <row r="197" spans="1:5" s="121" customFormat="1" ht="20.399999999999999" x14ac:dyDescent="0.3">
      <c r="A197" s="122"/>
      <c r="B197" s="122"/>
      <c r="C197" s="123"/>
      <c r="D197" s="123"/>
      <c r="E197" s="141"/>
    </row>
    <row r="198" spans="1:5" s="121" customFormat="1" ht="20.399999999999999" x14ac:dyDescent="0.3">
      <c r="A198" s="122"/>
      <c r="B198" s="122"/>
      <c r="C198" s="123"/>
      <c r="D198" s="123"/>
      <c r="E198" s="141"/>
    </row>
    <row r="199" spans="1:5" s="121" customFormat="1" ht="20.399999999999999" x14ac:dyDescent="0.3">
      <c r="A199" s="122"/>
      <c r="B199" s="122"/>
      <c r="C199" s="123"/>
      <c r="D199" s="123"/>
      <c r="E199" s="141"/>
    </row>
    <row r="200" spans="1:5" s="121" customFormat="1" ht="20.399999999999999" x14ac:dyDescent="0.3">
      <c r="A200" s="122"/>
      <c r="B200" s="122"/>
      <c r="C200" s="123"/>
      <c r="D200" s="123"/>
      <c r="E200" s="141"/>
    </row>
    <row r="201" spans="1:5" s="121" customFormat="1" ht="20.399999999999999" x14ac:dyDescent="0.3">
      <c r="A201" s="122"/>
      <c r="B201" s="122"/>
      <c r="C201" s="123"/>
      <c r="D201" s="123"/>
      <c r="E201" s="141"/>
    </row>
    <row r="202" spans="1:5" s="121" customFormat="1" ht="20.399999999999999" x14ac:dyDescent="0.3">
      <c r="A202" s="122"/>
      <c r="B202" s="122"/>
      <c r="C202" s="123"/>
      <c r="D202" s="123"/>
      <c r="E202" s="141"/>
    </row>
    <row r="203" spans="1:5" s="121" customFormat="1" ht="20.399999999999999" x14ac:dyDescent="0.3">
      <c r="A203" s="122"/>
      <c r="B203" s="122"/>
      <c r="C203" s="123"/>
      <c r="D203" s="123"/>
      <c r="E203" s="141"/>
    </row>
    <row r="204" spans="1:5" s="121" customFormat="1" ht="20.399999999999999" x14ac:dyDescent="0.3">
      <c r="A204" s="122"/>
      <c r="B204" s="122"/>
      <c r="C204" s="123"/>
      <c r="D204" s="123"/>
      <c r="E204" s="141"/>
    </row>
    <row r="205" spans="1:5" s="121" customFormat="1" ht="20.399999999999999" x14ac:dyDescent="0.3">
      <c r="A205" s="122"/>
      <c r="B205" s="122"/>
      <c r="C205" s="123"/>
      <c r="D205" s="123"/>
      <c r="E205" s="141"/>
    </row>
    <row r="206" spans="1:5" s="121" customFormat="1" ht="20.399999999999999" x14ac:dyDescent="0.3">
      <c r="A206" s="122"/>
      <c r="B206" s="122"/>
      <c r="C206" s="123"/>
      <c r="D206" s="123"/>
      <c r="E206" s="141"/>
    </row>
    <row r="207" spans="1:5" s="121" customFormat="1" ht="20.399999999999999" x14ac:dyDescent="0.3">
      <c r="A207" s="122"/>
      <c r="B207" s="122"/>
      <c r="C207" s="123"/>
      <c r="D207" s="123"/>
      <c r="E207" s="141"/>
    </row>
    <row r="208" spans="1:5" s="121" customFormat="1" ht="20.399999999999999" x14ac:dyDescent="0.3">
      <c r="A208" s="122"/>
      <c r="B208" s="122"/>
      <c r="C208" s="123"/>
      <c r="D208" s="123"/>
      <c r="E208" s="141"/>
    </row>
    <row r="209" spans="1:5" s="121" customFormat="1" ht="20.399999999999999" x14ac:dyDescent="0.3">
      <c r="A209" s="122"/>
      <c r="B209" s="122"/>
      <c r="C209" s="123"/>
      <c r="D209" s="123"/>
      <c r="E209" s="141"/>
    </row>
    <row r="210" spans="1:5" s="121" customFormat="1" ht="20.399999999999999" x14ac:dyDescent="0.3">
      <c r="A210" s="122"/>
      <c r="B210" s="122"/>
      <c r="C210" s="123"/>
      <c r="D210" s="123"/>
      <c r="E210" s="141"/>
    </row>
    <row r="211" spans="1:5" s="121" customFormat="1" ht="20.399999999999999" x14ac:dyDescent="0.3">
      <c r="A211" s="122"/>
      <c r="B211" s="122"/>
      <c r="C211" s="123"/>
      <c r="D211" s="123"/>
      <c r="E211" s="141"/>
    </row>
    <row r="212" spans="1:5" s="121" customFormat="1" ht="20.399999999999999" x14ac:dyDescent="0.3">
      <c r="A212" s="122"/>
      <c r="B212" s="122"/>
      <c r="C212" s="123"/>
      <c r="D212" s="123"/>
      <c r="E212" s="141"/>
    </row>
    <row r="213" spans="1:5" s="121" customFormat="1" ht="20.399999999999999" x14ac:dyDescent="0.3">
      <c r="A213" s="122"/>
      <c r="B213" s="122"/>
      <c r="C213" s="123"/>
      <c r="D213" s="123"/>
      <c r="E213" s="141"/>
    </row>
    <row r="214" spans="1:5" s="121" customFormat="1" ht="20.399999999999999" x14ac:dyDescent="0.3">
      <c r="A214" s="122"/>
      <c r="B214" s="122"/>
      <c r="C214" s="123"/>
      <c r="D214" s="123"/>
      <c r="E214" s="141"/>
    </row>
    <row r="215" spans="1:5" s="121" customFormat="1" ht="20.399999999999999" x14ac:dyDescent="0.3">
      <c r="A215" s="122"/>
      <c r="B215" s="122"/>
      <c r="C215" s="123"/>
      <c r="D215" s="123"/>
      <c r="E215" s="141"/>
    </row>
    <row r="216" spans="1:5" s="121" customFormat="1" ht="20.399999999999999" x14ac:dyDescent="0.3">
      <c r="A216" s="122"/>
      <c r="B216" s="122"/>
      <c r="C216" s="123"/>
      <c r="D216" s="123"/>
      <c r="E216" s="141"/>
    </row>
    <row r="217" spans="1:5" s="121" customFormat="1" ht="20.399999999999999" x14ac:dyDescent="0.3">
      <c r="A217" s="122"/>
      <c r="B217" s="122"/>
      <c r="C217" s="123"/>
      <c r="D217" s="123"/>
      <c r="E217" s="141"/>
    </row>
    <row r="218" spans="1:5" s="121" customFormat="1" ht="20.399999999999999" x14ac:dyDescent="0.3">
      <c r="A218" s="122"/>
      <c r="B218" s="122"/>
      <c r="C218" s="123"/>
      <c r="D218" s="123"/>
      <c r="E218" s="141"/>
    </row>
    <row r="219" spans="1:5" s="121" customFormat="1" ht="20.399999999999999" x14ac:dyDescent="0.3">
      <c r="A219" s="122"/>
      <c r="B219" s="122"/>
      <c r="C219" s="123"/>
      <c r="D219" s="123"/>
      <c r="E219" s="141"/>
    </row>
    <row r="220" spans="1:5" s="121" customFormat="1" ht="20.399999999999999" x14ac:dyDescent="0.3">
      <c r="A220" s="122"/>
      <c r="B220" s="122"/>
      <c r="C220" s="123"/>
      <c r="D220" s="123"/>
      <c r="E220" s="141"/>
    </row>
    <row r="221" spans="1:5" s="121" customFormat="1" ht="20.399999999999999" x14ac:dyDescent="0.3">
      <c r="A221" s="122"/>
      <c r="B221" s="122"/>
      <c r="C221" s="123"/>
      <c r="D221" s="123"/>
      <c r="E221" s="141"/>
    </row>
    <row r="222" spans="1:5" s="121" customFormat="1" ht="20.399999999999999" x14ac:dyDescent="0.3">
      <c r="A222" s="122"/>
      <c r="B222" s="122"/>
      <c r="C222" s="123"/>
      <c r="D222" s="123"/>
      <c r="E222" s="141"/>
    </row>
    <row r="223" spans="1:5" s="121" customFormat="1" ht="20.399999999999999" x14ac:dyDescent="0.3">
      <c r="A223" s="122"/>
      <c r="B223" s="122"/>
      <c r="C223" s="123"/>
      <c r="D223" s="123"/>
      <c r="E223" s="141"/>
    </row>
    <row r="224" spans="1:5" s="121" customFormat="1" ht="20.399999999999999" x14ac:dyDescent="0.3">
      <c r="A224" s="122"/>
      <c r="B224" s="122"/>
      <c r="C224" s="123"/>
      <c r="D224" s="123"/>
      <c r="E224" s="141"/>
    </row>
    <row r="225" spans="1:7" s="121" customFormat="1" ht="20.399999999999999" x14ac:dyDescent="0.3">
      <c r="A225" s="122"/>
      <c r="B225" s="122"/>
      <c r="C225" s="123"/>
      <c r="D225" s="123"/>
      <c r="E225" s="141"/>
    </row>
    <row r="226" spans="1:7" s="121" customFormat="1" ht="20.399999999999999" x14ac:dyDescent="0.3">
      <c r="A226" s="122"/>
      <c r="B226" s="122"/>
      <c r="C226" s="123"/>
      <c r="D226" s="123"/>
      <c r="E226" s="141"/>
    </row>
    <row r="227" spans="1:7" s="121" customFormat="1" ht="20.399999999999999" x14ac:dyDescent="0.3">
      <c r="A227" s="122"/>
      <c r="B227" s="122"/>
      <c r="C227" s="123"/>
      <c r="D227" s="123"/>
      <c r="E227" s="141"/>
    </row>
    <row r="228" spans="1:7" s="121" customFormat="1" ht="20.399999999999999" x14ac:dyDescent="0.3">
      <c r="A228" s="122"/>
      <c r="B228" s="122"/>
      <c r="C228" s="123"/>
      <c r="D228" s="123"/>
      <c r="E228" s="141"/>
    </row>
    <row r="229" spans="1:7" s="121" customFormat="1" ht="20.399999999999999" x14ac:dyDescent="0.3">
      <c r="A229" s="122"/>
      <c r="B229" s="122"/>
      <c r="C229" s="123"/>
      <c r="D229" s="123"/>
      <c r="E229" s="141"/>
    </row>
    <row r="230" spans="1:7" s="121" customFormat="1" ht="20.399999999999999" x14ac:dyDescent="0.3">
      <c r="A230" s="122"/>
      <c r="B230" s="122"/>
      <c r="C230" s="123"/>
      <c r="D230" s="123"/>
      <c r="E230" s="141"/>
    </row>
    <row r="231" spans="1:7" ht="20.399999999999999" x14ac:dyDescent="0.3">
      <c r="A231" s="26"/>
      <c r="B231" s="29"/>
      <c r="C231" s="30"/>
      <c r="D231" s="30"/>
    </row>
    <row r="232" spans="1:7" ht="20.399999999999999" x14ac:dyDescent="0.3">
      <c r="A232" s="26"/>
      <c r="B232" s="29"/>
      <c r="C232" s="30"/>
      <c r="D232" s="30"/>
    </row>
    <row r="233" spans="1:7" ht="20.399999999999999" x14ac:dyDescent="0.3">
      <c r="A233" s="26"/>
      <c r="B233" s="29"/>
      <c r="C233" s="30"/>
      <c r="D233" s="30"/>
    </row>
    <row r="234" spans="1:7" ht="20.399999999999999" x14ac:dyDescent="0.3">
      <c r="A234" s="26"/>
      <c r="B234" s="29"/>
      <c r="C234" s="30"/>
      <c r="D234" s="30"/>
    </row>
    <row r="235" spans="1:7" ht="20.399999999999999" x14ac:dyDescent="0.3">
      <c r="A235" s="26"/>
      <c r="B235" s="29"/>
      <c r="C235" s="30"/>
      <c r="D235" s="30"/>
    </row>
    <row r="236" spans="1:7" x14ac:dyDescent="0.3">
      <c r="A236" s="7"/>
      <c r="B236" s="29"/>
      <c r="C236" s="29"/>
      <c r="D236" s="29"/>
    </row>
    <row r="237" spans="1:7" ht="20.399999999999999" x14ac:dyDescent="0.3">
      <c r="A237" s="7"/>
      <c r="B237" s="31" t="s">
        <v>136</v>
      </c>
      <c r="C237" s="31" t="s">
        <v>137</v>
      </c>
      <c r="D237" t="s">
        <v>136</v>
      </c>
      <c r="E237" s="134" t="s">
        <v>137</v>
      </c>
    </row>
    <row r="238" spans="1:7" ht="21" x14ac:dyDescent="0.4">
      <c r="A238" s="7"/>
      <c r="B238" s="32" t="s">
        <v>138</v>
      </c>
      <c r="C238" s="32" t="s">
        <v>139</v>
      </c>
      <c r="D238" t="s">
        <v>138</v>
      </c>
      <c r="F238" t="s">
        <v>138</v>
      </c>
      <c r="G238" t="str">
        <f ca="1">IF(NOT(ISERROR(MATCH(F238,_xlfn.ANCHORARRAY(B249),0))),#REF!&amp;"Por favor no seleccionar los criterios de impacto",F238)</f>
        <v>Afectación Económica o presupuestal</v>
      </c>
    </row>
    <row r="239" spans="1:7" ht="21" x14ac:dyDescent="0.4">
      <c r="A239" s="7"/>
      <c r="B239" s="32" t="s">
        <v>138</v>
      </c>
      <c r="C239" s="32" t="s">
        <v>125</v>
      </c>
      <c r="E239" s="134" t="s">
        <v>139</v>
      </c>
    </row>
    <row r="240" spans="1:7" ht="21" x14ac:dyDescent="0.4">
      <c r="A240" s="7"/>
      <c r="B240" s="32" t="s">
        <v>138</v>
      </c>
      <c r="C240" s="32" t="s">
        <v>128</v>
      </c>
      <c r="E240" s="134" t="s">
        <v>125</v>
      </c>
    </row>
    <row r="241" spans="1:5" ht="21" x14ac:dyDescent="0.4">
      <c r="A241" s="7"/>
      <c r="B241" s="32" t="s">
        <v>138</v>
      </c>
      <c r="C241" s="32" t="s">
        <v>131</v>
      </c>
      <c r="E241" s="134" t="s">
        <v>128</v>
      </c>
    </row>
    <row r="242" spans="1:5" ht="21" x14ac:dyDescent="0.4">
      <c r="A242" s="7"/>
      <c r="B242" s="32" t="s">
        <v>138</v>
      </c>
      <c r="C242" s="32" t="s">
        <v>133</v>
      </c>
      <c r="E242" s="134" t="s">
        <v>131</v>
      </c>
    </row>
    <row r="243" spans="1:5" ht="21" x14ac:dyDescent="0.4">
      <c r="A243" s="7"/>
      <c r="B243" s="32" t="s">
        <v>121</v>
      </c>
      <c r="C243" s="32" t="s">
        <v>47</v>
      </c>
      <c r="E243" s="134" t="s">
        <v>133</v>
      </c>
    </row>
    <row r="244" spans="1:5" ht="21" x14ac:dyDescent="0.4">
      <c r="A244" s="7"/>
      <c r="B244" s="32" t="s">
        <v>121</v>
      </c>
      <c r="C244" s="32" t="s">
        <v>126</v>
      </c>
      <c r="D244" t="s">
        <v>121</v>
      </c>
    </row>
    <row r="245" spans="1:5" ht="21" x14ac:dyDescent="0.4">
      <c r="A245" s="7"/>
      <c r="B245" s="32" t="s">
        <v>121</v>
      </c>
      <c r="C245" s="32" t="s">
        <v>129</v>
      </c>
      <c r="E245" s="134" t="s">
        <v>47</v>
      </c>
    </row>
    <row r="246" spans="1:5" ht="21" x14ac:dyDescent="0.4">
      <c r="A246" s="7"/>
      <c r="B246" s="32" t="s">
        <v>121</v>
      </c>
      <c r="C246" s="32" t="s">
        <v>49</v>
      </c>
      <c r="E246" s="134" t="s">
        <v>126</v>
      </c>
    </row>
    <row r="247" spans="1:5" ht="21" x14ac:dyDescent="0.4">
      <c r="A247" s="7"/>
      <c r="B247" s="32" t="s">
        <v>121</v>
      </c>
      <c r="C247" s="32" t="s">
        <v>50</v>
      </c>
      <c r="E247" s="134" t="s">
        <v>129</v>
      </c>
    </row>
    <row r="248" spans="1:5" x14ac:dyDescent="0.3">
      <c r="A248" s="7"/>
      <c r="B248" s="33"/>
      <c r="C248" s="33"/>
      <c r="E248" s="134" t="s">
        <v>49</v>
      </c>
    </row>
    <row r="249" spans="1:5" x14ac:dyDescent="0.3">
      <c r="A249" s="7"/>
      <c r="B249" s="33" t="e" cm="1" vm="1">
        <f t="array" aca="1" ref="B249:B251" ca="1">_xlfn.UNIQUE(Tabla1[[#All],[Criterios]])</f>
        <v>#NAME?</v>
      </c>
      <c r="C249" s="33"/>
      <c r="E249" s="134" t="s">
        <v>50</v>
      </c>
    </row>
    <row r="250" spans="1:5" x14ac:dyDescent="0.3">
      <c r="A250" s="7"/>
      <c r="B250" s="33" t="e" vm="1">
        <f ca="1"/>
        <v>#NAME?</v>
      </c>
      <c r="C250" s="33"/>
    </row>
    <row r="251" spans="1:5" x14ac:dyDescent="0.3">
      <c r="B251" s="33" t="e" vm="1">
        <f ca="1"/>
        <v>#NAME?</v>
      </c>
      <c r="C251" s="33"/>
    </row>
    <row r="252" spans="1:5" x14ac:dyDescent="0.3">
      <c r="B252" s="34"/>
      <c r="C252" s="34"/>
    </row>
    <row r="253" spans="1:5" x14ac:dyDescent="0.3">
      <c r="B253" s="34"/>
      <c r="C253" s="34"/>
    </row>
    <row r="254" spans="1:5" x14ac:dyDescent="0.3">
      <c r="B254" s="34"/>
      <c r="C254" s="34"/>
    </row>
    <row r="255" spans="1:5" x14ac:dyDescent="0.3">
      <c r="B255" s="34"/>
      <c r="C255" s="34"/>
      <c r="D255" s="34"/>
    </row>
    <row r="256" spans="1:5" x14ac:dyDescent="0.3">
      <c r="B256" s="34"/>
      <c r="C256" s="34"/>
      <c r="D256" s="34"/>
    </row>
    <row r="257" spans="2:4" x14ac:dyDescent="0.3">
      <c r="B257" s="34"/>
      <c r="C257" s="34"/>
      <c r="D257" s="34"/>
    </row>
    <row r="258" spans="2:4" x14ac:dyDescent="0.3">
      <c r="B258" s="34"/>
      <c r="C258" s="34"/>
      <c r="D258" s="34"/>
    </row>
    <row r="259" spans="2:4" x14ac:dyDescent="0.3">
      <c r="B259" s="34"/>
      <c r="C259" s="34"/>
      <c r="D259" s="34"/>
    </row>
    <row r="260" spans="2:4" x14ac:dyDescent="0.3">
      <c r="B260" s="34"/>
      <c r="C260" s="34"/>
      <c r="D260" s="34"/>
    </row>
  </sheetData>
  <mergeCells count="1">
    <mergeCell ref="B2:E2"/>
  </mergeCells>
  <dataValidations count="1">
    <dataValidation type="list" allowBlank="1" showInputMessage="1" showErrorMessage="1" sqref="F238" xr:uid="{24353438-7048-4715-884E-B0C003FC0C6C}">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C85EA-AF03-4714-AB50-BD708A18A97B}">
  <sheetPr>
    <tabColor theme="7" tint="-0.249977111117893"/>
  </sheetPr>
  <dimension ref="B1:K16"/>
  <sheetViews>
    <sheetView workbookViewId="0">
      <selection activeCell="B1" sqref="B1:F1"/>
    </sheetView>
  </sheetViews>
  <sheetFormatPr baseColWidth="10" defaultColWidth="14.33203125" defaultRowHeight="13.8" x14ac:dyDescent="0.3"/>
  <cols>
    <col min="1" max="2" width="14.33203125" style="35"/>
    <col min="3" max="3" width="17" style="35" customWidth="1"/>
    <col min="4" max="4" width="14.33203125" style="35"/>
    <col min="5" max="5" width="46" style="35" customWidth="1"/>
    <col min="6" max="16384" width="14.33203125" style="35"/>
  </cols>
  <sheetData>
    <row r="1" spans="2:11" ht="24" customHeight="1" thickBot="1" x14ac:dyDescent="0.35">
      <c r="B1" s="451" t="s">
        <v>140</v>
      </c>
      <c r="C1" s="452"/>
      <c r="D1" s="452"/>
      <c r="E1" s="452"/>
      <c r="F1" s="453"/>
    </row>
    <row r="2" spans="2:11" ht="16.2" thickBot="1" x14ac:dyDescent="0.35">
      <c r="B2" s="36"/>
      <c r="C2" s="36"/>
      <c r="D2" s="36"/>
      <c r="E2" s="36"/>
      <c r="F2" s="36"/>
      <c r="I2" s="144"/>
      <c r="J2" s="162" t="s">
        <v>56</v>
      </c>
      <c r="K2" s="162" t="s">
        <v>57</v>
      </c>
    </row>
    <row r="3" spans="2:11" ht="16.2" thickBot="1" x14ac:dyDescent="0.35">
      <c r="B3" s="454" t="s">
        <v>141</v>
      </c>
      <c r="C3" s="455"/>
      <c r="D3" s="455"/>
      <c r="E3" s="37" t="s">
        <v>142</v>
      </c>
      <c r="F3" s="38" t="s">
        <v>143</v>
      </c>
      <c r="I3" s="161" t="s">
        <v>52</v>
      </c>
      <c r="J3" s="150">
        <v>0.5</v>
      </c>
      <c r="K3" s="150">
        <v>0.45</v>
      </c>
    </row>
    <row r="4" spans="2:11" ht="31.2" x14ac:dyDescent="0.3">
      <c r="B4" s="456" t="s">
        <v>144</v>
      </c>
      <c r="C4" s="458" t="s">
        <v>31</v>
      </c>
      <c r="D4" s="39" t="s">
        <v>52</v>
      </c>
      <c r="E4" s="40" t="s">
        <v>145</v>
      </c>
      <c r="F4" s="41">
        <v>0.25</v>
      </c>
      <c r="I4" s="162" t="s">
        <v>53</v>
      </c>
      <c r="J4" s="150">
        <v>0.4</v>
      </c>
      <c r="K4" s="150">
        <v>0.35</v>
      </c>
    </row>
    <row r="5" spans="2:11" ht="46.8" x14ac:dyDescent="0.3">
      <c r="B5" s="457"/>
      <c r="C5" s="459"/>
      <c r="D5" s="42" t="s">
        <v>53</v>
      </c>
      <c r="E5" s="43" t="s">
        <v>146</v>
      </c>
      <c r="F5" s="44">
        <v>0.15</v>
      </c>
      <c r="I5" s="162" t="s">
        <v>54</v>
      </c>
      <c r="J5" s="150">
        <v>0.35</v>
      </c>
      <c r="K5" s="150">
        <v>0.3</v>
      </c>
    </row>
    <row r="6" spans="2:11" ht="46.8" x14ac:dyDescent="0.3">
      <c r="B6" s="457"/>
      <c r="C6" s="459"/>
      <c r="D6" s="42" t="s">
        <v>54</v>
      </c>
      <c r="E6" s="43" t="s">
        <v>147</v>
      </c>
      <c r="F6" s="44">
        <v>0.1</v>
      </c>
    </row>
    <row r="7" spans="2:11" ht="62.4" x14ac:dyDescent="0.3">
      <c r="B7" s="457"/>
      <c r="C7" s="459" t="s">
        <v>32</v>
      </c>
      <c r="D7" s="42" t="s">
        <v>56</v>
      </c>
      <c r="E7" s="43" t="s">
        <v>148</v>
      </c>
      <c r="F7" s="44">
        <v>0.25</v>
      </c>
      <c r="G7" s="145"/>
    </row>
    <row r="8" spans="2:11" ht="31.2" x14ac:dyDescent="0.3">
      <c r="B8" s="457"/>
      <c r="C8" s="459"/>
      <c r="D8" s="42" t="s">
        <v>57</v>
      </c>
      <c r="E8" s="43" t="s">
        <v>149</v>
      </c>
      <c r="F8" s="44">
        <v>0.2</v>
      </c>
      <c r="G8" s="145"/>
    </row>
    <row r="9" spans="2:11" ht="46.8" x14ac:dyDescent="0.3">
      <c r="B9" s="457" t="s">
        <v>150</v>
      </c>
      <c r="C9" s="459" t="s">
        <v>34</v>
      </c>
      <c r="D9" s="42" t="s">
        <v>59</v>
      </c>
      <c r="E9" s="43" t="s">
        <v>151</v>
      </c>
      <c r="F9" s="45" t="s">
        <v>152</v>
      </c>
    </row>
    <row r="10" spans="2:11" ht="46.8" x14ac:dyDescent="0.3">
      <c r="B10" s="457"/>
      <c r="C10" s="459"/>
      <c r="D10" s="42" t="s">
        <v>153</v>
      </c>
      <c r="E10" s="43" t="s">
        <v>154</v>
      </c>
      <c r="F10" s="45" t="s">
        <v>152</v>
      </c>
    </row>
    <row r="11" spans="2:11" ht="46.8" x14ac:dyDescent="0.3">
      <c r="B11" s="457"/>
      <c r="C11" s="459" t="s">
        <v>35</v>
      </c>
      <c r="D11" s="42" t="s">
        <v>62</v>
      </c>
      <c r="E11" s="43" t="s">
        <v>155</v>
      </c>
      <c r="F11" s="45" t="s">
        <v>152</v>
      </c>
    </row>
    <row r="12" spans="2:11" ht="46.8" x14ac:dyDescent="0.3">
      <c r="B12" s="457"/>
      <c r="C12" s="459"/>
      <c r="D12" s="42" t="s">
        <v>63</v>
      </c>
      <c r="E12" s="43" t="s">
        <v>156</v>
      </c>
      <c r="F12" s="45" t="s">
        <v>152</v>
      </c>
    </row>
    <row r="13" spans="2:11" ht="31.2" x14ac:dyDescent="0.3">
      <c r="B13" s="457"/>
      <c r="C13" s="459" t="s">
        <v>36</v>
      </c>
      <c r="D13" s="42" t="s">
        <v>65</v>
      </c>
      <c r="E13" s="43" t="s">
        <v>157</v>
      </c>
      <c r="F13" s="45" t="s">
        <v>152</v>
      </c>
    </row>
    <row r="14" spans="2:11" ht="16.2" thickBot="1" x14ac:dyDescent="0.35">
      <c r="B14" s="460"/>
      <c r="C14" s="461"/>
      <c r="D14" s="46" t="s">
        <v>66</v>
      </c>
      <c r="E14" s="47" t="s">
        <v>158</v>
      </c>
      <c r="F14" s="48" t="s">
        <v>152</v>
      </c>
    </row>
    <row r="15" spans="2:11" ht="49.5" customHeight="1" x14ac:dyDescent="0.3">
      <c r="B15" s="450" t="s">
        <v>159</v>
      </c>
      <c r="C15" s="450"/>
      <c r="D15" s="450"/>
      <c r="E15" s="450"/>
      <c r="F15" s="450"/>
    </row>
    <row r="16" spans="2:11" ht="27" customHeight="1" x14ac:dyDescent="0.3">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Análisis de Contexto </vt:lpstr>
      <vt:lpstr>Estrategias</vt:lpstr>
      <vt:lpstr>Instructivo</vt:lpstr>
      <vt:lpstr>Mapa Final</vt:lpstr>
      <vt:lpstr>Clasificación Riesgo</vt:lpstr>
      <vt:lpstr>Tabla probabilidad</vt:lpstr>
      <vt:lpstr>Tabla Impacto</vt:lpstr>
      <vt:lpstr>Tabla Valoración de Controles</vt:lpstr>
      <vt:lpstr>Matriz de Calor</vt:lpstr>
      <vt:lpstr>Hoja1</vt:lpstr>
      <vt:lpstr>LISTA</vt:lpstr>
      <vt:lpstr>Seguimiento 1 Trimestre</vt:lpstr>
      <vt:lpstr>Seguimiento 2 Trimestre</vt:lpstr>
      <vt:lpstr>Seguimiento 3 Trimestre </vt:lpstr>
      <vt:lpstr>Seguimiento 4 Trimestre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Ugkuhompa Xuq Nimxa Wandarwise</cp:lastModifiedBy>
  <dcterms:created xsi:type="dcterms:W3CDTF">2021-04-16T16:11:31Z</dcterms:created>
  <dcterms:modified xsi:type="dcterms:W3CDTF">2022-02-18T13:58:51Z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ychaparp@deaj.ramajudicial.gov.co</vt:lpwstr>
  </property>
  <property fmtid="{D5CDD505-2E9C-101B-9397-08002B2CF9AE}" pid="5" name="MSIP_Label_08d7dd68-c1dd-44d2-ba6c-4773849eac9b_SetDate">
    <vt:lpwstr>2021-08-11T19:35:36.7665271Z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ActionId">
    <vt:lpwstr>abd4cd57-aff9-4ffd-a0ff-38cd466aa9dc</vt:lpwstr>
  </property>
  <property fmtid="{D5CDD505-2E9C-101B-9397-08002B2CF9AE}" pid="9" name="MSIP_Label_08d7dd68-c1dd-44d2-ba6c-4773849eac9b_Extended_MSFT_Method">
    <vt:lpwstr>Automatic</vt:lpwstr>
  </property>
  <property fmtid="{D5CDD505-2E9C-101B-9397-08002B2CF9AE}" pid="10" name="Sensitivity">
    <vt:lpwstr>Personal</vt:lpwstr>
  </property>
</Properties>
</file>